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defaultThemeVersion="124226"/>
  <xr:revisionPtr revIDLastSave="0" documentId="13_ncr:1_{F5BDA66F-2F54-4608-8057-6AAA0B15C1D7}" xr6:coauthVersionLast="47" xr6:coauthVersionMax="47" xr10:uidLastSave="{00000000-0000-0000-0000-000000000000}"/>
  <bookViews>
    <workbookView xWindow="-110" yWindow="-110" windowWidth="19420" windowHeight="11500" activeTab="2" xr2:uid="{00000000-000D-0000-FFFF-FFFF00000000}"/>
  </bookViews>
  <sheets>
    <sheet name="Bills" sheetId="3" r:id="rId1"/>
    <sheet name="Payments" sheetId="1" r:id="rId2"/>
    <sheet name="Tickets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86" i="2" l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184" i="2"/>
  <c r="A185" i="2" s="1"/>
  <c r="L13" i="3"/>
  <c r="L12" i="3"/>
  <c r="L34" i="3"/>
  <c r="L35" i="3" s="1"/>
  <c r="F34" i="3" l="1"/>
  <c r="F35" i="3" s="1"/>
  <c r="F12" i="3"/>
  <c r="F13" i="3" s="1"/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H208" i="2"/>
  <c r="E84" i="1" s="1"/>
  <c r="F88" i="1" l="1"/>
  <c r="E88" i="1"/>
  <c r="E89" i="1" l="1"/>
  <c r="F15" i="3" l="1"/>
  <c r="F17" i="3" s="1"/>
  <c r="F37" i="3"/>
  <c r="F39" i="3" s="1"/>
  <c r="L37" i="3"/>
  <c r="L39" i="3" s="1"/>
  <c r="L15" i="3"/>
  <c r="L17" i="3" s="1"/>
  <c r="O17" i="3" l="1"/>
</calcChain>
</file>

<file path=xl/sharedStrings.xml><?xml version="1.0" encoding="utf-8"?>
<sst xmlns="http://schemas.openxmlformats.org/spreadsheetml/2006/main" count="1135" uniqueCount="451">
  <si>
    <t>Date</t>
  </si>
  <si>
    <t>Particulars</t>
  </si>
  <si>
    <t>Narration</t>
  </si>
  <si>
    <t>04.12.2020</t>
  </si>
  <si>
    <t>Cash</t>
  </si>
  <si>
    <t>Paid for Work</t>
  </si>
  <si>
    <t>Payments</t>
  </si>
  <si>
    <t>Receipts</t>
  </si>
  <si>
    <t>Being amount paid for chandigarh</t>
  </si>
  <si>
    <t>Being amount paid to v jakhar ED (Chandigarh)</t>
  </si>
  <si>
    <t>Being amount paid (send to chandigarh )</t>
  </si>
  <si>
    <t>Being amount paid (chandigarh v jakhar ED)</t>
  </si>
  <si>
    <t>Being amount paid (chandigarh)</t>
  </si>
  <si>
    <t>Being amount paid for VK Jakhar (KF + LU)</t>
  </si>
  <si>
    <t>Being amount paid for</t>
  </si>
  <si>
    <t>Being amount paid for satish kumar &amp; co. a/c</t>
  </si>
  <si>
    <t>Being amount paid for Aparna Grover A/c</t>
  </si>
  <si>
    <t>Being amount paid for satish Kumar &amp; Co.</t>
  </si>
  <si>
    <t>Being amount paid from silchar to Chandigarh</t>
  </si>
  <si>
    <t>Being amount paid to v jakhar</t>
  </si>
  <si>
    <t>Being amount paid for Dean mawlong</t>
  </si>
  <si>
    <t>Being amount paid for V K Jakhar ED</t>
  </si>
  <si>
    <t>Being amount paid for ED Jakhar</t>
  </si>
  <si>
    <t>Being amount paid for ED V jakhar (Dubai)</t>
  </si>
  <si>
    <t>Being amount paid to ED Office - Abroad (Dubai)</t>
  </si>
  <si>
    <t>Being amount paid to VK Jakhar E.D. on 16.08.2022.</t>
  </si>
  <si>
    <t>Being amount paid to VK Jakhar - ED from Paonta Site.</t>
  </si>
  <si>
    <t>GIVEN TO  CASH E.D</t>
  </si>
  <si>
    <t>Given to Cash</t>
  </si>
  <si>
    <t>cash recd 25-02 (ABCI)</t>
  </si>
  <si>
    <t>BeingAmount Reced  01-03-23 ABCI</t>
  </si>
  <si>
    <t>Given to Cash ( 60 Silcher and 5 Paonta)</t>
  </si>
  <si>
    <t>Given to Cash ED</t>
  </si>
  <si>
    <t>Given to Cash ED Chandigarh</t>
  </si>
  <si>
    <t>Being amount received from VK Jakhar from ABCI Office at Delhi.</t>
  </si>
  <si>
    <t>Being amount paid to Vishnu Puniya at Panchyavala for VK.</t>
  </si>
  <si>
    <t>Being amount paid to Devendra Jakhar at Harmada.</t>
  </si>
  <si>
    <t>Given to VK Jakhar at Aizawl</t>
  </si>
  <si>
    <t>Being amount paid to Harsh at Harmada.</t>
  </si>
  <si>
    <t>Being amount paid from Lunglei.</t>
  </si>
  <si>
    <t>Being amount paid at Dubai.</t>
  </si>
  <si>
    <t>VK Jakhar - Dollar at Chandiragh</t>
  </si>
  <si>
    <t>Given to Cash Ag ED Mizoram Site</t>
  </si>
  <si>
    <t>Given to VK Jakhar Person at Jaipur</t>
  </si>
  <si>
    <t>Given in Mallikarjuna A/c - VK Jakhar.</t>
  </si>
  <si>
    <t>Given at Chandigarh (VK Jakhar)</t>
  </si>
  <si>
    <t>Net Payments</t>
  </si>
  <si>
    <t>28.01.2021</t>
  </si>
  <si>
    <t>Being amount paid for Mizoram</t>
  </si>
  <si>
    <t>01.03.2021</t>
  </si>
  <si>
    <t>14.03.2021</t>
  </si>
  <si>
    <t>Being amount by NK</t>
  </si>
  <si>
    <t>31.03.2021</t>
  </si>
  <si>
    <t>Being amount received</t>
  </si>
  <si>
    <t>03.05.2021</t>
  </si>
  <si>
    <t>SK Engineers A/c</t>
  </si>
  <si>
    <t>22.09.2021</t>
  </si>
  <si>
    <t>28.02.2022</t>
  </si>
  <si>
    <t>Flight Tickets</t>
  </si>
  <si>
    <t>24.03.2022</t>
  </si>
  <si>
    <t>Rajendra Jakhar &amp; Pawan Beniwal</t>
  </si>
  <si>
    <t>01.04.2021</t>
  </si>
  <si>
    <t>08.04.2021</t>
  </si>
  <si>
    <t>13.04.2021</t>
  </si>
  <si>
    <t>21.08.2021</t>
  </si>
  <si>
    <t>27.09.2021</t>
  </si>
  <si>
    <t>02.11.2021</t>
  </si>
  <si>
    <t>09.12.2021</t>
  </si>
  <si>
    <t>31.12.2021</t>
  </si>
  <si>
    <t>11.01.2022</t>
  </si>
  <si>
    <t>12.01.2022</t>
  </si>
  <si>
    <t>15.01.2022</t>
  </si>
  <si>
    <t>01.03.2022</t>
  </si>
  <si>
    <t>11.03.2022</t>
  </si>
  <si>
    <t>17.05.2022</t>
  </si>
  <si>
    <t>18.05.2022</t>
  </si>
  <si>
    <t>22.07.2022</t>
  </si>
  <si>
    <t>22.08.2022</t>
  </si>
  <si>
    <t>12.09.2022</t>
  </si>
  <si>
    <t>08.02.2023</t>
  </si>
  <si>
    <t>27.02.2023</t>
  </si>
  <si>
    <t>16.03.2023</t>
  </si>
  <si>
    <t>24.05.2023</t>
  </si>
  <si>
    <t>05.11.2023</t>
  </si>
  <si>
    <t>19.01.2024</t>
  </si>
  <si>
    <t>23.03.2024</t>
  </si>
  <si>
    <t>06.04.2024</t>
  </si>
  <si>
    <t>15.05.2024</t>
  </si>
  <si>
    <t>17.05.2024</t>
  </si>
  <si>
    <t>03.06.2024</t>
  </si>
  <si>
    <t>07.06.2024</t>
  </si>
  <si>
    <t>10.06.2024</t>
  </si>
  <si>
    <t>13.06.2024</t>
  </si>
  <si>
    <t>18.06.2024</t>
  </si>
  <si>
    <t>10.07.2024</t>
  </si>
  <si>
    <t>21.07.2024</t>
  </si>
  <si>
    <t>13.08.2024</t>
  </si>
  <si>
    <t>13.09.2024</t>
  </si>
  <si>
    <t>19.10.2024</t>
  </si>
  <si>
    <t>09.11.2024</t>
  </si>
  <si>
    <t>29.11.2024</t>
  </si>
  <si>
    <t>01.12.2024</t>
  </si>
  <si>
    <t>14.12.2024</t>
  </si>
  <si>
    <t>30.12.2024</t>
  </si>
  <si>
    <t>25.01.2025</t>
  </si>
  <si>
    <t>12.06.2025</t>
  </si>
  <si>
    <t>Total</t>
  </si>
  <si>
    <t>14.06.2025</t>
  </si>
  <si>
    <t xml:space="preserve">TOTAL </t>
  </si>
  <si>
    <t>Delhi</t>
  </si>
  <si>
    <t>Aizwal</t>
  </si>
  <si>
    <t>IS25/433</t>
  </si>
  <si>
    <t>Virendra Kumar Jakhar</t>
  </si>
  <si>
    <t>Guwahati</t>
  </si>
  <si>
    <t>IS25/432</t>
  </si>
  <si>
    <t>Virendra Kumar Jakhar(VANLALHMANGAIHI RALTE    , LALHMINGSANGI LALHMINGSAN )</t>
  </si>
  <si>
    <t>Silchar</t>
  </si>
  <si>
    <t>IS25/399</t>
  </si>
  <si>
    <t xml:space="preserve">MOHAMMAD KHALID           - Virendra Kumar Jakhar </t>
  </si>
  <si>
    <t>Delhi( Updown )</t>
  </si>
  <si>
    <t>IS25/365</t>
  </si>
  <si>
    <t xml:space="preserve"> LAXMI SANGMA  , MANSA CHANG   - Virendra Kumar Jakhar </t>
  </si>
  <si>
    <t xml:space="preserve">Chandigarh </t>
  </si>
  <si>
    <t>IS25/355</t>
  </si>
  <si>
    <t>IS25/344</t>
  </si>
  <si>
    <t>Virendra  Kumar  Jakhar , Ranju Choudhary Jakhar</t>
  </si>
  <si>
    <t>IS25/343</t>
  </si>
  <si>
    <t>Sartaj Jakhar</t>
  </si>
  <si>
    <t>Hotel</t>
  </si>
  <si>
    <t>IS25/281</t>
  </si>
  <si>
    <t>Ranju Choudhary Jakhar</t>
  </si>
  <si>
    <t>IS25/278</t>
  </si>
  <si>
    <t>IS25/275</t>
  </si>
  <si>
    <t>Bhubaneswar</t>
  </si>
  <si>
    <t>IS25/244</t>
  </si>
  <si>
    <t xml:space="preserve">Aizwal </t>
  </si>
  <si>
    <t>IS25/243</t>
  </si>
  <si>
    <t>IS24/1973</t>
  </si>
  <si>
    <t>IS24/1947</t>
  </si>
  <si>
    <t>IS24/1917</t>
  </si>
  <si>
    <t>Goa</t>
  </si>
  <si>
    <t>Kolkata</t>
  </si>
  <si>
    <t>IS24/1899</t>
  </si>
  <si>
    <t>IR24/275</t>
  </si>
  <si>
    <t>IS24/1835</t>
  </si>
  <si>
    <t>IS24/1825</t>
  </si>
  <si>
    <t>IS24/1800</t>
  </si>
  <si>
    <t>IS24/1710</t>
  </si>
  <si>
    <t>Bengal</t>
  </si>
  <si>
    <t>IS24/1625</t>
  </si>
  <si>
    <t>Virendra Kumar Jakhar ( MS C VANLALMALSAWMI )</t>
  </si>
  <si>
    <t>IS24/1591</t>
  </si>
  <si>
    <t>Virendra Kumar Jakhar (MS R LALDUHZUALI )</t>
  </si>
  <si>
    <t>IS24/1590</t>
  </si>
  <si>
    <t>IS24/1579</t>
  </si>
  <si>
    <t>IS24/1423</t>
  </si>
  <si>
    <t xml:space="preserve">Virendra Kumar Jakhar </t>
  </si>
  <si>
    <t>IS24/1235</t>
  </si>
  <si>
    <t>IS24/1157</t>
  </si>
  <si>
    <t>IR24/154</t>
  </si>
  <si>
    <t>IS24/1101</t>
  </si>
  <si>
    <t>IS24/1068</t>
  </si>
  <si>
    <t>IS24/958</t>
  </si>
  <si>
    <t>JV24/113</t>
  </si>
  <si>
    <t>IS24/899</t>
  </si>
  <si>
    <t>IS24/891</t>
  </si>
  <si>
    <t>IS24/801</t>
  </si>
  <si>
    <t>IR24/103</t>
  </si>
  <si>
    <t>IR24/101</t>
  </si>
  <si>
    <t>Pune</t>
  </si>
  <si>
    <t>IS24/741</t>
  </si>
  <si>
    <t>IS24/740</t>
  </si>
  <si>
    <t xml:space="preserve">Delhi </t>
  </si>
  <si>
    <t>IS24/692</t>
  </si>
  <si>
    <t>Virendra Kumar Jakhar , Narendra Kumar</t>
  </si>
  <si>
    <t>IS24/680</t>
  </si>
  <si>
    <t>IS24/679</t>
  </si>
  <si>
    <t>Imphal</t>
  </si>
  <si>
    <t>IS24/589</t>
  </si>
  <si>
    <t>Virendra  Kumar Jakhar</t>
  </si>
  <si>
    <t>IS24/588</t>
  </si>
  <si>
    <t>IS24/585</t>
  </si>
  <si>
    <t>IS24/579</t>
  </si>
  <si>
    <t>IS24/503</t>
  </si>
  <si>
    <t>IS24/487</t>
  </si>
  <si>
    <t>Virendra  Kumar  Jakhar , Ranju Choudhary Jakhar( Extra Luduge)</t>
  </si>
  <si>
    <t>IS24/477</t>
  </si>
  <si>
    <t>IR24/56</t>
  </si>
  <si>
    <t>IR24/54</t>
  </si>
  <si>
    <t>IS24/366</t>
  </si>
  <si>
    <t>IS24/346</t>
  </si>
  <si>
    <t>IS24/343</t>
  </si>
  <si>
    <t>IS24/342</t>
  </si>
  <si>
    <t>IS24/340</t>
  </si>
  <si>
    <t>IS24/311</t>
  </si>
  <si>
    <t>IS24/295</t>
  </si>
  <si>
    <t>IS24/268</t>
  </si>
  <si>
    <t>IS24/234</t>
  </si>
  <si>
    <t>IS24/195</t>
  </si>
  <si>
    <t xml:space="preserve">  Kolkata</t>
  </si>
  <si>
    <t>IS24/156</t>
  </si>
  <si>
    <t xml:space="preserve"> Mumbai</t>
  </si>
  <si>
    <t>IS24/153</t>
  </si>
  <si>
    <t>Indore( updown )</t>
  </si>
  <si>
    <t>Indore</t>
  </si>
  <si>
    <t>IS24/148</t>
  </si>
  <si>
    <t>IS24/144</t>
  </si>
  <si>
    <t>Agartala</t>
  </si>
  <si>
    <t>IS24/138</t>
  </si>
  <si>
    <t>IS23/1887</t>
  </si>
  <si>
    <t>IS23/1886</t>
  </si>
  <si>
    <t>delhi</t>
  </si>
  <si>
    <t>IS23/1875</t>
  </si>
  <si>
    <t xml:space="preserve"> Chandigarh</t>
  </si>
  <si>
    <t>IS23/1709</t>
  </si>
  <si>
    <t>JV23/239</t>
  </si>
  <si>
    <t>Ticket of Jakhar ji Daughter</t>
  </si>
  <si>
    <t>IS23/1629</t>
  </si>
  <si>
    <t>IS23/1578</t>
  </si>
  <si>
    <t>IS23/1551</t>
  </si>
  <si>
    <t xml:space="preserve">Goa </t>
  </si>
  <si>
    <t>IS23/1467</t>
  </si>
  <si>
    <t>IS23/1452</t>
  </si>
  <si>
    <t>IS23/1249</t>
  </si>
  <si>
    <t>IR23/182</t>
  </si>
  <si>
    <t>IR23/181</t>
  </si>
  <si>
    <t>IS23/1187</t>
  </si>
  <si>
    <t>IS23/1175</t>
  </si>
  <si>
    <t>IS23/1164</t>
  </si>
  <si>
    <t>IS23/1054</t>
  </si>
  <si>
    <t>IS23/1022</t>
  </si>
  <si>
    <t>Cab</t>
  </si>
  <si>
    <t>IS23/1015</t>
  </si>
  <si>
    <t>Seerat Jakhar</t>
  </si>
  <si>
    <t>Chennai</t>
  </si>
  <si>
    <t>IS23/898</t>
  </si>
  <si>
    <t xml:space="preserve">Cab </t>
  </si>
  <si>
    <t>DS23/4</t>
  </si>
  <si>
    <t>IS23/813</t>
  </si>
  <si>
    <t>IS23/794</t>
  </si>
  <si>
    <t>R23/113</t>
  </si>
  <si>
    <t xml:space="preserve">Pune </t>
  </si>
  <si>
    <t>IS23/762</t>
  </si>
  <si>
    <t>IS23/761</t>
  </si>
  <si>
    <t>IS23/739</t>
  </si>
  <si>
    <t>IS23/701</t>
  </si>
  <si>
    <t>IS23/639</t>
  </si>
  <si>
    <t>IS23/619</t>
  </si>
  <si>
    <t>IS23/617</t>
  </si>
  <si>
    <t>IS23/616</t>
  </si>
  <si>
    <t>IS23/390</t>
  </si>
  <si>
    <t>Mumbai</t>
  </si>
  <si>
    <t>IS23/331</t>
  </si>
  <si>
    <t>IS23/251</t>
  </si>
  <si>
    <t>IS23/210</t>
  </si>
  <si>
    <t>IS23/96</t>
  </si>
  <si>
    <t>IR22/239</t>
  </si>
  <si>
    <t>IR22/238</t>
  </si>
  <si>
    <t>IS22/1642</t>
  </si>
  <si>
    <t>IS22/1641</t>
  </si>
  <si>
    <t>IS22/1611</t>
  </si>
  <si>
    <t>IS22/1610</t>
  </si>
  <si>
    <t>IS22/1609</t>
  </si>
  <si>
    <t>Mangaluru</t>
  </si>
  <si>
    <t>IS22/1608</t>
  </si>
  <si>
    <t>IS22/1603</t>
  </si>
  <si>
    <t>Karnatak</t>
  </si>
  <si>
    <t>Hyderabad</t>
  </si>
  <si>
    <t>IR22/232</t>
  </si>
  <si>
    <t>IS22/1582</t>
  </si>
  <si>
    <t>IS22/1473</t>
  </si>
  <si>
    <t>Hydrabad</t>
  </si>
  <si>
    <t>IS22/1472</t>
  </si>
  <si>
    <t>New Dehi</t>
  </si>
  <si>
    <t>IS22/1438</t>
  </si>
  <si>
    <t>IS22/1048</t>
  </si>
  <si>
    <t>Lucknow</t>
  </si>
  <si>
    <t>IS22/818</t>
  </si>
  <si>
    <t>IS22/800</t>
  </si>
  <si>
    <t>IS22/774</t>
  </si>
  <si>
    <t>IS22/776</t>
  </si>
  <si>
    <t xml:space="preserve"> Aizwal</t>
  </si>
  <si>
    <t>IS22/715</t>
  </si>
  <si>
    <t>Aizawl</t>
  </si>
  <si>
    <t>IS22/455</t>
  </si>
  <si>
    <t>IS22/436</t>
  </si>
  <si>
    <t>Car</t>
  </si>
  <si>
    <t>IS22/372</t>
  </si>
  <si>
    <t>IS22/363</t>
  </si>
  <si>
    <t>IS22/282</t>
  </si>
  <si>
    <t>Virendra Jakhar,Vijay Kumar Sahu,Amarjeet Singh Randhawa</t>
  </si>
  <si>
    <t>IS22/277</t>
  </si>
  <si>
    <t>IS22/285</t>
  </si>
  <si>
    <t xml:space="preserve">Virendra Jakhar  </t>
  </si>
  <si>
    <t>IS22/284</t>
  </si>
  <si>
    <t>IS22/281</t>
  </si>
  <si>
    <t>IXC</t>
  </si>
  <si>
    <t>AJL</t>
  </si>
  <si>
    <t>IS22/139</t>
  </si>
  <si>
    <t>IS21/1287</t>
  </si>
  <si>
    <t>Rajendra Kumar Jakhar, Pawan Beniwal</t>
  </si>
  <si>
    <t>IS21/1184</t>
  </si>
  <si>
    <t>Guawahati</t>
  </si>
  <si>
    <t>IS21/1181</t>
  </si>
  <si>
    <t xml:space="preserve">Hotel </t>
  </si>
  <si>
    <t>IS21/1058</t>
  </si>
  <si>
    <t>IS21/1049</t>
  </si>
  <si>
    <t>IS21/1048</t>
  </si>
  <si>
    <t>IS21/1047</t>
  </si>
  <si>
    <t>IS21/1046</t>
  </si>
  <si>
    <t>IS21/ 940</t>
  </si>
  <si>
    <t>IS/ 844</t>
  </si>
  <si>
    <t>IS/ 621</t>
  </si>
  <si>
    <t>IS/543</t>
  </si>
  <si>
    <t>IS/542</t>
  </si>
  <si>
    <t>IS/ 369</t>
  </si>
  <si>
    <t xml:space="preserve">Virendra  kumar Jakhar </t>
  </si>
  <si>
    <t>IS/ 364</t>
  </si>
  <si>
    <t xml:space="preserve">Aizawl </t>
  </si>
  <si>
    <t>IS/314</t>
  </si>
  <si>
    <t>IS/ 270</t>
  </si>
  <si>
    <t>Sartaj Jakhar , Zorawar Singh Randhawa</t>
  </si>
  <si>
    <t>IS/ 265</t>
  </si>
  <si>
    <t>Zorawar Singh Randhwa, Sartaj Jakhar (by Naresh ji)</t>
  </si>
  <si>
    <t>IS/ 205</t>
  </si>
  <si>
    <t>IS/ 204</t>
  </si>
  <si>
    <t>IS/ 187</t>
  </si>
  <si>
    <t>aizawl</t>
  </si>
  <si>
    <t>IS/ 172</t>
  </si>
  <si>
    <t>silchar</t>
  </si>
  <si>
    <t>IR/ 25</t>
  </si>
  <si>
    <t>IR/ 24</t>
  </si>
  <si>
    <t>IR/ 18</t>
  </si>
  <si>
    <t>IR/ 17</t>
  </si>
  <si>
    <t>hotel</t>
  </si>
  <si>
    <t>IS/ 93</t>
  </si>
  <si>
    <t>IS/ 91</t>
  </si>
  <si>
    <t>IS/ 88</t>
  </si>
  <si>
    <t>IS/ 87</t>
  </si>
  <si>
    <t>IS/ 80</t>
  </si>
  <si>
    <t>IS/ 73</t>
  </si>
  <si>
    <t>IS/ 72</t>
  </si>
  <si>
    <t>IS/ 71</t>
  </si>
  <si>
    <t xml:space="preserve"> Hotel</t>
  </si>
  <si>
    <t>IS/ 646</t>
  </si>
  <si>
    <t>Virendra Kumar Jakhar  &amp; Ranju Chaudhary Jakhar</t>
  </si>
  <si>
    <t>IS/ 645</t>
  </si>
  <si>
    <t>Agartla</t>
  </si>
  <si>
    <t>IS/ 617</t>
  </si>
  <si>
    <t>IS/ 595</t>
  </si>
  <si>
    <t>Amount</t>
  </si>
  <si>
    <t>To</t>
  </si>
  <si>
    <t xml:space="preserve">From </t>
  </si>
  <si>
    <t>Travel date</t>
  </si>
  <si>
    <t xml:space="preserve">Bill No </t>
  </si>
  <si>
    <t xml:space="preserve">Name </t>
  </si>
  <si>
    <t xml:space="preserve"> Date</t>
  </si>
  <si>
    <t>Sr no</t>
  </si>
  <si>
    <t>Vinod Jakhar Travel Expenses</t>
  </si>
  <si>
    <t>01.03.2025</t>
  </si>
  <si>
    <t>20.08.2025</t>
  </si>
  <si>
    <t>18.11.2023</t>
  </si>
  <si>
    <t>JC Wine Shop</t>
  </si>
  <si>
    <t xml:space="preserve">Rainbow Infotech </t>
  </si>
  <si>
    <t>Paid for Mobile</t>
  </si>
  <si>
    <t>30.08.2025</t>
  </si>
  <si>
    <t>Credit Given at Aizawl</t>
  </si>
  <si>
    <t>22.09.2025</t>
  </si>
  <si>
    <t>Given to VK Jakhar at Delhi</t>
  </si>
  <si>
    <t>VIRENDRA KUMAR JAKHAR x 1 JW MARRIOTT HOTEL NEW DELHI AEROCIT</t>
  </si>
  <si>
    <t>IS25/658</t>
  </si>
  <si>
    <t>Site</t>
  </si>
  <si>
    <t>Bills</t>
  </si>
  <si>
    <t>Pkg</t>
  </si>
  <si>
    <t>Keifang</t>
  </si>
  <si>
    <t>Lunglei</t>
  </si>
  <si>
    <t>LT Site</t>
  </si>
  <si>
    <t>Pkg-2</t>
  </si>
  <si>
    <t>Pkg-3</t>
  </si>
  <si>
    <t>Pkg-5</t>
  </si>
  <si>
    <t>Pkg-A</t>
  </si>
  <si>
    <t>Pkg-B</t>
  </si>
  <si>
    <t>Net Received Amount</t>
  </si>
  <si>
    <t>SPS &amp; IPC No. - 3 to SPS-19</t>
  </si>
  <si>
    <t>SPS &amp; IPC No. - 3 to SPS-20</t>
  </si>
  <si>
    <t>Total Received Amount</t>
  </si>
  <si>
    <t>Balance Amount</t>
  </si>
  <si>
    <t>Expenses Payable @ 1%</t>
  </si>
  <si>
    <t>SPS &amp; IPC No. - 1 to SPS-38 &amp; View Point -1</t>
  </si>
  <si>
    <t>Total Paid Amount</t>
  </si>
  <si>
    <t>SPS &amp; IPC No. - 6 to SPS-46 &amp; View Point - 1 &amp; 2</t>
  </si>
  <si>
    <t>SPS &amp; IPC No. - 1 to SPS-24 &amp; Final</t>
  </si>
  <si>
    <t>V</t>
  </si>
  <si>
    <t>29.10.2025</t>
  </si>
  <si>
    <t>Given to VK Jakhar at Guwahati</t>
  </si>
  <si>
    <t>Expenses Payable @ .8%</t>
  </si>
  <si>
    <t>Balance Amount (CR)</t>
  </si>
  <si>
    <t>MR. AMARJEET SINGH RANDHAWA x 2</t>
  </si>
  <si>
    <t>IS25/1044</t>
  </si>
  <si>
    <t>IS25/1045</t>
  </si>
  <si>
    <t>MR. AMARJEET SINGH RANDHAWA+1 x 1 MAYFAIR SPRING VALLEY RESORT GUWAHA</t>
  </si>
  <si>
    <t>IS25/1051</t>
  </si>
  <si>
    <t>From 17.02.21 to 08.11.2025</t>
  </si>
  <si>
    <t>08.11.2025</t>
  </si>
  <si>
    <r>
      <t xml:space="preserve">Expenses Payable @ </t>
    </r>
    <r>
      <rPr>
        <b/>
        <sz val="11"/>
        <color rgb="FFFF0000"/>
        <rFont val="Calibri"/>
        <family val="2"/>
        <scheme val="minor"/>
      </rPr>
      <t>1%</t>
    </r>
  </si>
  <si>
    <r>
      <t xml:space="preserve">Expenses Payable @ </t>
    </r>
    <r>
      <rPr>
        <b/>
        <sz val="11"/>
        <color rgb="FFFF0000"/>
        <rFont val="Calibri"/>
        <family val="2"/>
        <scheme val="minor"/>
      </rPr>
      <t>.80%</t>
    </r>
  </si>
  <si>
    <t>09.11.2025</t>
  </si>
  <si>
    <t>19.11.2025</t>
  </si>
  <si>
    <t>Given to VK Jakhar at Chandigarh</t>
  </si>
  <si>
    <t>04.12.2025</t>
  </si>
  <si>
    <t>17.12.2025</t>
  </si>
  <si>
    <t>Given to Vinod Ji for Bookings</t>
  </si>
  <si>
    <t>07.02.2026</t>
  </si>
  <si>
    <t>V - Final Hisab</t>
  </si>
  <si>
    <t>25.01.2026</t>
  </si>
  <si>
    <t>07.03.2026</t>
  </si>
  <si>
    <t>03.08.2025</t>
  </si>
  <si>
    <t>02.10.2025</t>
  </si>
  <si>
    <t>Hotel Booking at Goa (By Amit Ji)</t>
  </si>
  <si>
    <t>Bank</t>
  </si>
  <si>
    <t>Hotel Booking in USA (By Amit Ji)</t>
  </si>
  <si>
    <t>17.04.2026</t>
  </si>
  <si>
    <t>04.05.2026</t>
  </si>
  <si>
    <t>13.05.2026</t>
  </si>
  <si>
    <t>IS25/1610</t>
  </si>
  <si>
    <t xml:space="preserve">Aurangabad </t>
  </si>
  <si>
    <t>IS25/1617</t>
  </si>
  <si>
    <t>IS25/1623</t>
  </si>
  <si>
    <t>Chandigarh</t>
  </si>
  <si>
    <t>IS25/1628</t>
  </si>
  <si>
    <t>IS25/1682</t>
  </si>
  <si>
    <t>IS25/1721</t>
  </si>
  <si>
    <t>IR25/171</t>
  </si>
  <si>
    <t>IS26/55</t>
  </si>
  <si>
    <t>IS26/56</t>
  </si>
  <si>
    <t>IS26/80</t>
  </si>
  <si>
    <t xml:space="preserve">Lawmsangpuii </t>
  </si>
  <si>
    <t>IR26/2</t>
  </si>
  <si>
    <t xml:space="preserve">Mopa </t>
  </si>
  <si>
    <t>IR26/3</t>
  </si>
  <si>
    <t xml:space="preserve">Mupa </t>
  </si>
  <si>
    <t xml:space="preserve">Vanlalhmangaini Ralte </t>
  </si>
  <si>
    <t>IS26/62</t>
  </si>
  <si>
    <t>IS26/63</t>
  </si>
  <si>
    <t xml:space="preserve">Debbie Lalfakzuali, Vanlalhmangaini Ralte </t>
  </si>
  <si>
    <t>IS26/71</t>
  </si>
  <si>
    <t>Bankok</t>
  </si>
  <si>
    <t>IS26/84</t>
  </si>
  <si>
    <t>IS25/1739</t>
  </si>
  <si>
    <t>IS25/1740</t>
  </si>
  <si>
    <t>Mopa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</si>
</sst>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.000"/>
    <numFmt numFmtId="165" formatCode="_ * #,##0_ ;_ * \-#,##0_ ;_ * &quot;-&quot;??_ ;_ @_ "/>
  </numFmts>
  <fonts count="14" x14ac:knownFonts="1">
    <font>
      <sz val="11"/>
      <color theme="1"/>
      <name val="Calibri"/>
      <family val="2"/>
      <scheme val="minor"/>
    </font>
    <font>
      <b/>
      <sz val="10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sz val="11"/>
      <name val="Cambria"/>
      <family val="1"/>
    </font>
    <font>
      <b/>
      <sz val="11"/>
      <color theme="1"/>
      <name val="Cambria"/>
      <family val="1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127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5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1" fontId="2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1" fillId="0" borderId="8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14" fontId="0" fillId="0" borderId="0" xfId="0" applyNumberFormat="1"/>
    <xf numFmtId="2" fontId="0" fillId="0" borderId="0" xfId="0" applyNumberFormat="1"/>
    <xf numFmtId="0" fontId="4" fillId="0" borderId="0" xfId="0" applyFont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14" fontId="6" fillId="0" borderId="11" xfId="0" applyNumberFormat="1" applyFont="1" applyBorder="1"/>
    <xf numFmtId="0" fontId="5" fillId="0" borderId="11" xfId="0" applyFont="1" applyBorder="1"/>
    <xf numFmtId="0" fontId="6" fillId="3" borderId="0" xfId="0" applyFont="1" applyFill="1" applyAlignment="1">
      <alignment horizontal="center"/>
    </xf>
    <xf numFmtId="0" fontId="7" fillId="3" borderId="11" xfId="0" applyFont="1" applyFill="1" applyBorder="1" applyAlignment="1">
      <alignment horizontal="center"/>
    </xf>
    <xf numFmtId="14" fontId="7" fillId="3" borderId="11" xfId="0" applyNumberFormat="1" applyFont="1" applyFill="1" applyBorder="1" applyAlignment="1">
      <alignment horizontal="center"/>
    </xf>
    <xf numFmtId="0" fontId="7" fillId="3" borderId="11" xfId="0" applyFont="1" applyFill="1" applyBorder="1"/>
    <xf numFmtId="0" fontId="7" fillId="3" borderId="1" xfId="0" applyFont="1" applyFill="1" applyBorder="1" applyAlignment="1">
      <alignment horizontal="center"/>
    </xf>
    <xf numFmtId="14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7" fillId="3" borderId="5" xfId="0" applyFont="1" applyFill="1" applyBorder="1" applyAlignment="1">
      <alignment horizontal="center" vertical="center"/>
    </xf>
    <xf numFmtId="14" fontId="7" fillId="3" borderId="5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64" fontId="4" fillId="0" borderId="27" xfId="0" applyNumberFormat="1" applyFon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4" fillId="0" borderId="23" xfId="0" applyNumberFormat="1" applyFon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4" fillId="0" borderId="23" xfId="0" applyNumberFormat="1" applyFon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0" fillId="0" borderId="27" xfId="0" applyNumberFormat="1" applyBorder="1" applyAlignment="1">
      <alignment horizontal="center"/>
    </xf>
    <xf numFmtId="1" fontId="4" fillId="0" borderId="27" xfId="0" applyNumberFormat="1" applyFon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7" fillId="3" borderId="11" xfId="0" applyNumberFormat="1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vertical="center" wrapText="1"/>
    </xf>
    <xf numFmtId="0" fontId="7" fillId="3" borderId="11" xfId="0" applyFont="1" applyFill="1" applyBorder="1" applyAlignment="1">
      <alignment horizontal="center" vertical="center"/>
    </xf>
    <xf numFmtId="1" fontId="0" fillId="0" borderId="0" xfId="0" applyNumberFormat="1"/>
    <xf numFmtId="1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165" fontId="11" fillId="0" borderId="1" xfId="1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vertical="center" wrapText="1"/>
    </xf>
    <xf numFmtId="0" fontId="12" fillId="2" borderId="15" xfId="0" applyFont="1" applyFill="1" applyBorder="1"/>
    <xf numFmtId="0" fontId="13" fillId="2" borderId="8" xfId="0" applyFont="1" applyFill="1" applyBorder="1"/>
    <xf numFmtId="0" fontId="13" fillId="2" borderId="16" xfId="0" applyFont="1" applyFill="1" applyBorder="1"/>
    <xf numFmtId="0" fontId="13" fillId="2" borderId="9" xfId="0" applyFont="1" applyFill="1" applyBorder="1" applyAlignment="1">
      <alignment horizontal="center"/>
    </xf>
    <xf numFmtId="0" fontId="12" fillId="0" borderId="0" xfId="0" applyFont="1"/>
    <xf numFmtId="0" fontId="0" fillId="0" borderId="15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3" xfId="0" applyBorder="1" applyAlignment="1">
      <alignment horizontal="right"/>
    </xf>
    <xf numFmtId="0" fontId="4" fillId="0" borderId="24" xfId="0" applyFont="1" applyBorder="1" applyAlignment="1">
      <alignment horizontal="right"/>
    </xf>
    <xf numFmtId="0" fontId="4" fillId="0" borderId="25" xfId="0" applyFont="1" applyBorder="1" applyAlignment="1">
      <alignment horizontal="right"/>
    </xf>
    <xf numFmtId="0" fontId="4" fillId="0" borderId="26" xfId="0" applyFont="1" applyBorder="1" applyAlignment="1">
      <alignment horizontal="right"/>
    </xf>
    <xf numFmtId="0" fontId="4" fillId="0" borderId="25" xfId="0" applyFont="1" applyBorder="1" applyAlignment="1">
      <alignment horizontal="center"/>
    </xf>
    <xf numFmtId="0" fontId="4" fillId="0" borderId="21" xfId="0" applyFont="1" applyBorder="1" applyAlignment="1">
      <alignment horizontal="right"/>
    </xf>
    <xf numFmtId="0" fontId="4" fillId="0" borderId="22" xfId="0" applyFont="1" applyBorder="1" applyAlignment="1">
      <alignment horizontal="right"/>
    </xf>
    <xf numFmtId="0" fontId="0" fillId="0" borderId="18" xfId="0" applyBorder="1" applyAlignment="1">
      <alignment horizontal="right"/>
    </xf>
    <xf numFmtId="0" fontId="0" fillId="0" borderId="1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0" fillId="0" borderId="28" xfId="0" applyBorder="1" applyAlignment="1">
      <alignment horizontal="right"/>
    </xf>
    <xf numFmtId="0" fontId="0" fillId="0" borderId="29" xfId="0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14" xfId="0" applyFont="1" applyBorder="1" applyAlignment="1">
      <alignment horizontal="right"/>
    </xf>
    <xf numFmtId="0" fontId="4" fillId="0" borderId="13" xfId="0" applyFont="1" applyBorder="1" applyAlignment="1">
      <alignment horizontal="right"/>
    </xf>
    <xf numFmtId="0" fontId="0" fillId="0" borderId="33" xfId="0" applyBorder="1" applyAlignment="1">
      <alignment horizontal="right"/>
    </xf>
    <xf numFmtId="0" fontId="0" fillId="0" borderId="34" xfId="0" applyBorder="1" applyAlignment="1">
      <alignment horizontal="right"/>
    </xf>
    <xf numFmtId="0" fontId="0" fillId="0" borderId="35" xfId="0" applyBorder="1" applyAlignment="1">
      <alignment horizontal="right"/>
    </xf>
    <xf numFmtId="0" fontId="0" fillId="0" borderId="30" xfId="0" applyBorder="1" applyAlignment="1">
      <alignment horizontal="right"/>
    </xf>
    <xf numFmtId="0" fontId="0" fillId="0" borderId="31" xfId="0" applyBorder="1" applyAlignment="1">
      <alignment horizontal="right"/>
    </xf>
    <xf numFmtId="0" fontId="0" fillId="0" borderId="32" xfId="0" applyBorder="1" applyAlignment="1">
      <alignment horizontal="right"/>
    </xf>
    <xf numFmtId="0" fontId="8" fillId="2" borderId="15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0" fontId="13" fillId="2" borderId="15" xfId="0" applyFont="1" applyFill="1" applyBorder="1" applyAlignment="1">
      <alignment horizontal="center"/>
    </xf>
    <xf numFmtId="0" fontId="13" fillId="2" borderId="14" xfId="0" applyFont="1" applyFill="1" applyBorder="1" applyAlignment="1">
      <alignment horizontal="center"/>
    </xf>
    <xf numFmtId="0" fontId="13" fillId="2" borderId="13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O39"/>
  <sheetViews>
    <sheetView topLeftCell="A4" zoomScale="85" zoomScaleNormal="85" workbookViewId="0">
      <selection activeCell="O35" sqref="O35"/>
    </sheetView>
  </sheetViews>
  <sheetFormatPr defaultRowHeight="14.5" x14ac:dyDescent="0.35"/>
  <cols>
    <col min="2" max="2" width="3.90625" customWidth="1"/>
    <col min="3" max="4" width="8.7265625" style="51"/>
    <col min="5" max="5" width="40" style="51" bestFit="1" customWidth="1"/>
    <col min="6" max="6" width="12.7265625" style="51" bestFit="1" customWidth="1"/>
    <col min="7" max="7" width="4.1796875" customWidth="1"/>
    <col min="8" max="8" width="4" customWidth="1"/>
    <col min="11" max="11" width="40" bestFit="1" customWidth="1"/>
    <col min="12" max="12" width="12.7265625" bestFit="1" customWidth="1"/>
    <col min="13" max="13" width="3.453125" customWidth="1"/>
    <col min="15" max="15" width="9.54296875" bestFit="1" customWidth="1"/>
  </cols>
  <sheetData>
    <row r="3" spans="3:12" ht="15" thickBot="1" x14ac:dyDescent="0.4">
      <c r="C3" s="101" t="s">
        <v>392</v>
      </c>
      <c r="D3" s="101"/>
      <c r="E3" s="101"/>
      <c r="F3" s="101"/>
      <c r="I3" s="101" t="s">
        <v>413</v>
      </c>
      <c r="J3" s="101"/>
      <c r="K3" s="101"/>
      <c r="L3" s="101"/>
    </row>
    <row r="4" spans="3:12" s="80" customFormat="1" ht="29.5" thickBot="1" x14ac:dyDescent="0.4">
      <c r="C4" s="77" t="s">
        <v>371</v>
      </c>
      <c r="D4" s="78" t="s">
        <v>373</v>
      </c>
      <c r="E4" s="78" t="s">
        <v>372</v>
      </c>
      <c r="F4" s="79" t="s">
        <v>382</v>
      </c>
      <c r="I4" s="77" t="s">
        <v>371</v>
      </c>
      <c r="J4" s="78" t="s">
        <v>373</v>
      </c>
      <c r="K4" s="78" t="s">
        <v>372</v>
      </c>
      <c r="L4" s="79" t="s">
        <v>382</v>
      </c>
    </row>
    <row r="5" spans="3:12" x14ac:dyDescent="0.35">
      <c r="C5" s="53" t="s">
        <v>374</v>
      </c>
      <c r="D5" s="54" t="s">
        <v>377</v>
      </c>
      <c r="E5" s="75" t="s">
        <v>391</v>
      </c>
      <c r="F5" s="67">
        <v>1483744802</v>
      </c>
      <c r="I5" s="53" t="s">
        <v>374</v>
      </c>
      <c r="J5" s="54" t="s">
        <v>377</v>
      </c>
      <c r="K5" s="75" t="s">
        <v>391</v>
      </c>
      <c r="L5" s="67">
        <v>1483744802</v>
      </c>
    </row>
    <row r="6" spans="3:12" x14ac:dyDescent="0.35">
      <c r="C6" s="55" t="s">
        <v>374</v>
      </c>
      <c r="D6" s="52" t="s">
        <v>378</v>
      </c>
      <c r="E6" s="76" t="s">
        <v>388</v>
      </c>
      <c r="F6" s="68">
        <v>1988323532.0913899</v>
      </c>
      <c r="I6" s="55" t="s">
        <v>374</v>
      </c>
      <c r="J6" s="52" t="s">
        <v>378</v>
      </c>
      <c r="K6" s="76" t="s">
        <v>388</v>
      </c>
      <c r="L6" s="68">
        <v>1988323532.0913899</v>
      </c>
    </row>
    <row r="7" spans="3:12" x14ac:dyDescent="0.35">
      <c r="C7" s="55" t="s">
        <v>375</v>
      </c>
      <c r="D7" s="52" t="s">
        <v>379</v>
      </c>
      <c r="E7" s="76" t="s">
        <v>390</v>
      </c>
      <c r="F7" s="68">
        <v>3778338484.3500004</v>
      </c>
      <c r="I7" s="55" t="s">
        <v>375</v>
      </c>
      <c r="J7" s="52" t="s">
        <v>379</v>
      </c>
      <c r="K7" s="76" t="s">
        <v>390</v>
      </c>
      <c r="L7" s="68">
        <v>3778338484.3500004</v>
      </c>
    </row>
    <row r="8" spans="3:12" x14ac:dyDescent="0.35">
      <c r="C8" s="55" t="s">
        <v>376</v>
      </c>
      <c r="D8" s="52" t="s">
        <v>380</v>
      </c>
      <c r="E8" s="76" t="s">
        <v>383</v>
      </c>
      <c r="F8" s="68">
        <v>2037603817</v>
      </c>
      <c r="I8" s="55" t="s">
        <v>376</v>
      </c>
      <c r="J8" s="52" t="s">
        <v>380</v>
      </c>
      <c r="K8" s="76" t="s">
        <v>383</v>
      </c>
      <c r="L8" s="68">
        <v>2037603817</v>
      </c>
    </row>
    <row r="9" spans="3:12" x14ac:dyDescent="0.35">
      <c r="C9" s="55" t="s">
        <v>376</v>
      </c>
      <c r="D9" s="52" t="s">
        <v>381</v>
      </c>
      <c r="E9" s="76" t="s">
        <v>384</v>
      </c>
      <c r="F9" s="68">
        <v>2031087135.1300001</v>
      </c>
      <c r="I9" s="55" t="s">
        <v>376</v>
      </c>
      <c r="J9" s="52" t="s">
        <v>381</v>
      </c>
      <c r="K9" s="76" t="s">
        <v>384</v>
      </c>
      <c r="L9" s="68">
        <v>2031087135.1300001</v>
      </c>
    </row>
    <row r="10" spans="3:12" x14ac:dyDescent="0.35">
      <c r="C10" s="55"/>
      <c r="D10" s="52"/>
      <c r="E10" s="76"/>
      <c r="F10" s="68"/>
      <c r="I10" s="55"/>
      <c r="J10" s="52"/>
      <c r="K10" s="76"/>
      <c r="L10" s="68"/>
    </row>
    <row r="11" spans="3:12" ht="15" thickBot="1" x14ac:dyDescent="0.4">
      <c r="C11" s="56"/>
      <c r="D11" s="57"/>
      <c r="E11" s="57"/>
      <c r="F11" s="69"/>
      <c r="I11" s="56"/>
      <c r="J11" s="57"/>
      <c r="K11" s="57"/>
      <c r="L11" s="69"/>
    </row>
    <row r="12" spans="3:12" ht="15" thickBot="1" x14ac:dyDescent="0.4">
      <c r="C12" s="102" t="s">
        <v>385</v>
      </c>
      <c r="D12" s="103"/>
      <c r="E12" s="103"/>
      <c r="F12" s="70">
        <f>SUM(F5:F11)</f>
        <v>11319097770.571392</v>
      </c>
      <c r="I12" s="102" t="s">
        <v>385</v>
      </c>
      <c r="J12" s="103"/>
      <c r="K12" s="103"/>
      <c r="L12" s="70">
        <f>SUM(L5:L11)</f>
        <v>11319097770.571392</v>
      </c>
    </row>
    <row r="13" spans="3:12" x14ac:dyDescent="0.35">
      <c r="C13" s="104" t="s">
        <v>387</v>
      </c>
      <c r="D13" s="105"/>
      <c r="E13" s="105"/>
      <c r="F13" s="71">
        <f>+F12*1%</f>
        <v>113190977.70571393</v>
      </c>
      <c r="I13" s="104" t="s">
        <v>395</v>
      </c>
      <c r="J13" s="105"/>
      <c r="K13" s="105"/>
      <c r="L13" s="71">
        <f>+L12*0.8%</f>
        <v>90552782.164571136</v>
      </c>
    </row>
    <row r="14" spans="3:12" ht="15" thickBot="1" x14ac:dyDescent="0.4">
      <c r="C14" s="106"/>
      <c r="D14" s="107"/>
      <c r="E14" s="107"/>
      <c r="F14" s="69"/>
      <c r="I14" s="106"/>
      <c r="J14" s="107"/>
      <c r="K14" s="107"/>
      <c r="L14" s="69"/>
    </row>
    <row r="15" spans="3:12" ht="15" thickBot="1" x14ac:dyDescent="0.4">
      <c r="C15" s="108" t="s">
        <v>389</v>
      </c>
      <c r="D15" s="109"/>
      <c r="E15" s="109"/>
      <c r="F15" s="72">
        <f>+Payments!E89</f>
        <v>79866948</v>
      </c>
      <c r="I15" s="108" t="s">
        <v>389</v>
      </c>
      <c r="J15" s="109"/>
      <c r="K15" s="109"/>
      <c r="L15" s="72">
        <f>Payments!E89</f>
        <v>79866948</v>
      </c>
    </row>
    <row r="16" spans="3:12" ht="15" thickBot="1" x14ac:dyDescent="0.4">
      <c r="C16" s="110"/>
      <c r="D16" s="111"/>
      <c r="E16" s="111"/>
      <c r="F16" s="73"/>
      <c r="I16" s="110"/>
      <c r="J16" s="111"/>
      <c r="K16" s="111"/>
      <c r="L16" s="73"/>
    </row>
    <row r="17" spans="3:15" ht="15" thickBot="1" x14ac:dyDescent="0.4">
      <c r="C17" s="98" t="s">
        <v>386</v>
      </c>
      <c r="D17" s="99"/>
      <c r="E17" s="100"/>
      <c r="F17" s="74">
        <f>+F13-F15</f>
        <v>33324029.705713928</v>
      </c>
      <c r="I17" s="98" t="s">
        <v>386</v>
      </c>
      <c r="J17" s="99"/>
      <c r="K17" s="100"/>
      <c r="L17" s="74">
        <f>+L13-L15</f>
        <v>10685834.164571136</v>
      </c>
      <c r="O17" s="84">
        <f>F17-L17</f>
        <v>22638195.541142792</v>
      </c>
    </row>
    <row r="25" spans="3:15" ht="15" thickBot="1" x14ac:dyDescent="0.4">
      <c r="C25" s="101" t="s">
        <v>392</v>
      </c>
      <c r="D25" s="101"/>
      <c r="E25" s="101"/>
      <c r="F25" s="101"/>
      <c r="I25" s="101" t="s">
        <v>392</v>
      </c>
      <c r="J25" s="101"/>
      <c r="K25" s="101"/>
      <c r="L25" s="101"/>
    </row>
    <row r="26" spans="3:15" s="80" customFormat="1" ht="29.5" thickBot="1" x14ac:dyDescent="0.4">
      <c r="C26" s="77" t="s">
        <v>371</v>
      </c>
      <c r="D26" s="78" t="s">
        <v>373</v>
      </c>
      <c r="E26" s="78" t="s">
        <v>372</v>
      </c>
      <c r="F26" s="79" t="s">
        <v>382</v>
      </c>
      <c r="I26" s="77" t="s">
        <v>371</v>
      </c>
      <c r="J26" s="78" t="s">
        <v>373</v>
      </c>
      <c r="K26" s="78" t="s">
        <v>372</v>
      </c>
      <c r="L26" s="79" t="s">
        <v>382</v>
      </c>
    </row>
    <row r="27" spans="3:15" x14ac:dyDescent="0.35">
      <c r="C27" s="53" t="s">
        <v>374</v>
      </c>
      <c r="D27" s="54" t="s">
        <v>377</v>
      </c>
      <c r="E27" s="75" t="s">
        <v>391</v>
      </c>
      <c r="F27" s="63">
        <v>148.37448019999999</v>
      </c>
      <c r="I27" s="53" t="s">
        <v>374</v>
      </c>
      <c r="J27" s="54" t="s">
        <v>377</v>
      </c>
      <c r="K27" s="75" t="s">
        <v>391</v>
      </c>
      <c r="L27" s="63">
        <v>148.37448019999999</v>
      </c>
    </row>
    <row r="28" spans="3:15" x14ac:dyDescent="0.35">
      <c r="C28" s="55" t="s">
        <v>374</v>
      </c>
      <c r="D28" s="52" t="s">
        <v>378</v>
      </c>
      <c r="E28" s="76" t="s">
        <v>388</v>
      </c>
      <c r="F28" s="64">
        <v>198.832353209139</v>
      </c>
      <c r="I28" s="55" t="s">
        <v>374</v>
      </c>
      <c r="J28" s="52" t="s">
        <v>378</v>
      </c>
      <c r="K28" s="76" t="s">
        <v>388</v>
      </c>
      <c r="L28" s="64">
        <v>198.832353209139</v>
      </c>
    </row>
    <row r="29" spans="3:15" x14ac:dyDescent="0.35">
      <c r="C29" s="55" t="s">
        <v>375</v>
      </c>
      <c r="D29" s="52" t="s">
        <v>379</v>
      </c>
      <c r="E29" s="76" t="s">
        <v>390</v>
      </c>
      <c r="F29" s="64">
        <v>377.83384843499999</v>
      </c>
      <c r="I29" s="55" t="s">
        <v>375</v>
      </c>
      <c r="J29" s="52" t="s">
        <v>379</v>
      </c>
      <c r="K29" s="76" t="s">
        <v>390</v>
      </c>
      <c r="L29" s="64">
        <v>377.83384843499999</v>
      </c>
    </row>
    <row r="30" spans="3:15" x14ac:dyDescent="0.35">
      <c r="C30" s="55" t="s">
        <v>376</v>
      </c>
      <c r="D30" s="52" t="s">
        <v>380</v>
      </c>
      <c r="E30" s="76" t="s">
        <v>383</v>
      </c>
      <c r="F30" s="64">
        <v>203.76038170000001</v>
      </c>
      <c r="I30" s="55" t="s">
        <v>376</v>
      </c>
      <c r="J30" s="52" t="s">
        <v>380</v>
      </c>
      <c r="K30" s="76" t="s">
        <v>383</v>
      </c>
      <c r="L30" s="64">
        <v>203.76038170000001</v>
      </c>
    </row>
    <row r="31" spans="3:15" x14ac:dyDescent="0.35">
      <c r="C31" s="55" t="s">
        <v>376</v>
      </c>
      <c r="D31" s="52" t="s">
        <v>381</v>
      </c>
      <c r="E31" s="76" t="s">
        <v>384</v>
      </c>
      <c r="F31" s="64">
        <v>203.108713513</v>
      </c>
      <c r="I31" s="55" t="s">
        <v>376</v>
      </c>
      <c r="J31" s="52" t="s">
        <v>381</v>
      </c>
      <c r="K31" s="76" t="s">
        <v>384</v>
      </c>
      <c r="L31" s="64">
        <v>203.108713513</v>
      </c>
    </row>
    <row r="32" spans="3:15" x14ac:dyDescent="0.35">
      <c r="C32" s="55"/>
      <c r="D32" s="52"/>
      <c r="E32" s="76"/>
      <c r="F32" s="64"/>
      <c r="I32" s="55"/>
      <c r="J32" s="52"/>
      <c r="K32" s="76"/>
      <c r="L32" s="64"/>
    </row>
    <row r="33" spans="3:12" ht="15" thickBot="1" x14ac:dyDescent="0.4">
      <c r="C33" s="56"/>
      <c r="D33" s="57"/>
      <c r="E33" s="57"/>
      <c r="F33" s="65"/>
      <c r="I33" s="56"/>
      <c r="J33" s="57"/>
      <c r="K33" s="57"/>
      <c r="L33" s="65"/>
    </row>
    <row r="34" spans="3:12" ht="15" thickBot="1" x14ac:dyDescent="0.4">
      <c r="C34" s="102" t="s">
        <v>385</v>
      </c>
      <c r="D34" s="103"/>
      <c r="E34" s="103"/>
      <c r="F34" s="66">
        <f>SUM(F27:F33)</f>
        <v>1131.9097770571391</v>
      </c>
      <c r="I34" s="112" t="s">
        <v>385</v>
      </c>
      <c r="J34" s="113"/>
      <c r="K34" s="114"/>
      <c r="L34" s="66">
        <f>SUM(L27:L33)</f>
        <v>1131.9097770571391</v>
      </c>
    </row>
    <row r="35" spans="3:12" x14ac:dyDescent="0.35">
      <c r="C35" s="104" t="s">
        <v>404</v>
      </c>
      <c r="D35" s="105"/>
      <c r="E35" s="105"/>
      <c r="F35" s="59">
        <f>+F34*1%</f>
        <v>11.319097770571391</v>
      </c>
      <c r="I35" s="115" t="s">
        <v>405</v>
      </c>
      <c r="J35" s="116"/>
      <c r="K35" s="117"/>
      <c r="L35" s="59">
        <f>+L34*0.8%</f>
        <v>9.0552782164571131</v>
      </c>
    </row>
    <row r="36" spans="3:12" ht="15" thickBot="1" x14ac:dyDescent="0.4">
      <c r="C36" s="106"/>
      <c r="D36" s="107"/>
      <c r="E36" s="107"/>
      <c r="F36" s="58"/>
      <c r="I36" s="118"/>
      <c r="J36" s="119"/>
      <c r="K36" s="120"/>
      <c r="L36" s="58"/>
    </row>
    <row r="37" spans="3:12" ht="15" thickBot="1" x14ac:dyDescent="0.4">
      <c r="C37" s="108" t="s">
        <v>389</v>
      </c>
      <c r="D37" s="109"/>
      <c r="E37" s="109"/>
      <c r="F37" s="60">
        <f>Payments!E89/10000000</f>
        <v>7.9866948000000004</v>
      </c>
      <c r="I37" s="112" t="s">
        <v>389</v>
      </c>
      <c r="J37" s="113"/>
      <c r="K37" s="114"/>
      <c r="L37" s="60">
        <f>Payments!E89/10000000</f>
        <v>7.9866948000000004</v>
      </c>
    </row>
    <row r="38" spans="3:12" ht="15" thickBot="1" x14ac:dyDescent="0.4">
      <c r="C38" s="110"/>
      <c r="D38" s="111"/>
      <c r="E38" s="111"/>
      <c r="F38" s="61"/>
      <c r="I38" s="95"/>
      <c r="J38" s="96"/>
      <c r="K38" s="97"/>
      <c r="L38" s="61"/>
    </row>
    <row r="39" spans="3:12" ht="15" thickBot="1" x14ac:dyDescent="0.4">
      <c r="C39" s="98" t="s">
        <v>396</v>
      </c>
      <c r="D39" s="99"/>
      <c r="E39" s="100"/>
      <c r="F39" s="62">
        <f>+F35-F37</f>
        <v>3.3324029705713905</v>
      </c>
      <c r="I39" s="98" t="s">
        <v>396</v>
      </c>
      <c r="J39" s="99"/>
      <c r="K39" s="100"/>
      <c r="L39" s="62">
        <f>+L35-L37</f>
        <v>1.0685834164571126</v>
      </c>
    </row>
  </sheetData>
  <mergeCells count="28">
    <mergeCell ref="C38:E38"/>
    <mergeCell ref="C39:E39"/>
    <mergeCell ref="C3:F3"/>
    <mergeCell ref="C25:F25"/>
    <mergeCell ref="C34:E34"/>
    <mergeCell ref="C35:E35"/>
    <mergeCell ref="C36:E36"/>
    <mergeCell ref="C37:E37"/>
    <mergeCell ref="C12:E12"/>
    <mergeCell ref="C14:E14"/>
    <mergeCell ref="C15:E15"/>
    <mergeCell ref="C16:E16"/>
    <mergeCell ref="C17:E17"/>
    <mergeCell ref="C13:E13"/>
    <mergeCell ref="I38:K38"/>
    <mergeCell ref="I39:K39"/>
    <mergeCell ref="I3:L3"/>
    <mergeCell ref="I12:K12"/>
    <mergeCell ref="I13:K13"/>
    <mergeCell ref="I14:K14"/>
    <mergeCell ref="I15:K15"/>
    <mergeCell ref="I16:K16"/>
    <mergeCell ref="I17:K17"/>
    <mergeCell ref="I25:L25"/>
    <mergeCell ref="I34:K34"/>
    <mergeCell ref="I35:K35"/>
    <mergeCell ref="I36:K36"/>
    <mergeCell ref="I37:K3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94"/>
  <sheetViews>
    <sheetView topLeftCell="A77" workbookViewId="0">
      <selection activeCell="F81" sqref="F81"/>
    </sheetView>
  </sheetViews>
  <sheetFormatPr defaultColWidth="8.90625" defaultRowHeight="13" x14ac:dyDescent="0.35"/>
  <cols>
    <col min="1" max="1" width="8.90625" style="1"/>
    <col min="2" max="2" width="8.90625" style="2"/>
    <col min="3" max="3" width="10.1796875" style="8" bestFit="1" customWidth="1"/>
    <col min="4" max="4" width="14.6328125" style="2" bestFit="1" customWidth="1"/>
    <col min="5" max="6" width="11.453125" style="8" bestFit="1" customWidth="1"/>
    <col min="7" max="7" width="52.36328125" style="9" customWidth="1"/>
    <col min="8" max="8" width="8.90625" style="2"/>
    <col min="9" max="9" width="10.08984375" style="2" bestFit="1" customWidth="1"/>
    <col min="10" max="16384" width="8.90625" style="2"/>
  </cols>
  <sheetData>
    <row r="2" spans="3:10" ht="13.5" thickBot="1" x14ac:dyDescent="0.4"/>
    <row r="3" spans="3:10" ht="13.5" thickBot="1" x14ac:dyDescent="0.4">
      <c r="C3" s="10" t="s">
        <v>0</v>
      </c>
      <c r="D3" s="11" t="s">
        <v>1</v>
      </c>
      <c r="E3" s="11" t="s">
        <v>6</v>
      </c>
      <c r="F3" s="11" t="s">
        <v>7</v>
      </c>
      <c r="G3" s="12" t="s">
        <v>2</v>
      </c>
    </row>
    <row r="4" spans="3:10" ht="14.5" x14ac:dyDescent="0.35">
      <c r="C4" s="13" t="s">
        <v>3</v>
      </c>
      <c r="D4" s="14" t="s">
        <v>4</v>
      </c>
      <c r="E4" s="15">
        <v>1000000</v>
      </c>
      <c r="F4" s="15"/>
      <c r="G4" s="16" t="s">
        <v>5</v>
      </c>
      <c r="I4" s="25"/>
      <c r="J4" s="26"/>
    </row>
    <row r="5" spans="3:10" ht="14.5" x14ac:dyDescent="0.35">
      <c r="C5" s="17" t="s">
        <v>47</v>
      </c>
      <c r="D5" s="4" t="s">
        <v>4</v>
      </c>
      <c r="E5" s="5">
        <v>1500000</v>
      </c>
      <c r="F5" s="5"/>
      <c r="G5" s="7" t="s">
        <v>48</v>
      </c>
      <c r="I5" s="25"/>
      <c r="J5" s="26"/>
    </row>
    <row r="6" spans="3:10" ht="14.5" x14ac:dyDescent="0.35">
      <c r="C6" s="17" t="s">
        <v>49</v>
      </c>
      <c r="D6" s="4" t="s">
        <v>4</v>
      </c>
      <c r="E6" s="5">
        <v>2000000</v>
      </c>
      <c r="F6" s="5"/>
      <c r="G6" s="7" t="s">
        <v>48</v>
      </c>
      <c r="I6" s="25"/>
      <c r="J6" s="26"/>
    </row>
    <row r="7" spans="3:10" ht="14.5" x14ac:dyDescent="0.35">
      <c r="C7" s="17" t="s">
        <v>50</v>
      </c>
      <c r="D7" s="4" t="s">
        <v>4</v>
      </c>
      <c r="E7" s="5">
        <v>90000</v>
      </c>
      <c r="F7" s="5"/>
      <c r="G7" s="18" t="s">
        <v>51</v>
      </c>
      <c r="I7" s="25"/>
      <c r="J7" s="26"/>
    </row>
    <row r="8" spans="3:10" ht="14.5" x14ac:dyDescent="0.35">
      <c r="C8" s="17" t="s">
        <v>52</v>
      </c>
      <c r="D8" s="4" t="s">
        <v>4</v>
      </c>
      <c r="E8" s="5"/>
      <c r="F8" s="5">
        <v>500000</v>
      </c>
      <c r="G8" s="18" t="s">
        <v>53</v>
      </c>
      <c r="I8" s="25"/>
      <c r="J8" s="26"/>
    </row>
    <row r="9" spans="3:10" ht="14.5" x14ac:dyDescent="0.35">
      <c r="C9" s="17"/>
      <c r="D9" s="4"/>
      <c r="E9" s="5"/>
      <c r="F9" s="5"/>
      <c r="G9" s="18"/>
      <c r="I9" s="25"/>
      <c r="J9" s="26"/>
    </row>
    <row r="10" spans="3:10" ht="14.5" x14ac:dyDescent="0.35">
      <c r="C10" s="3" t="s">
        <v>61</v>
      </c>
      <c r="D10" s="4" t="s">
        <v>4</v>
      </c>
      <c r="E10" s="5">
        <v>410000</v>
      </c>
      <c r="F10" s="6"/>
      <c r="G10" s="7" t="s">
        <v>48</v>
      </c>
      <c r="I10" s="25"/>
      <c r="J10" s="26"/>
    </row>
    <row r="11" spans="3:10" ht="14.5" x14ac:dyDescent="0.35">
      <c r="C11" s="3" t="s">
        <v>62</v>
      </c>
      <c r="D11" s="4" t="s">
        <v>4</v>
      </c>
      <c r="E11" s="5">
        <v>2000000</v>
      </c>
      <c r="F11" s="6"/>
      <c r="G11" s="7" t="s">
        <v>8</v>
      </c>
      <c r="I11" s="25"/>
      <c r="J11" s="26"/>
    </row>
    <row r="12" spans="3:10" ht="14.5" x14ac:dyDescent="0.35">
      <c r="C12" s="3" t="s">
        <v>63</v>
      </c>
      <c r="D12" s="4" t="s">
        <v>4</v>
      </c>
      <c r="E12" s="5">
        <v>2000000</v>
      </c>
      <c r="F12" s="6"/>
      <c r="G12" s="7" t="s">
        <v>9</v>
      </c>
      <c r="I12" s="25"/>
      <c r="J12" s="26"/>
    </row>
    <row r="13" spans="3:10" ht="14.5" x14ac:dyDescent="0.35">
      <c r="C13" s="17" t="s">
        <v>54</v>
      </c>
      <c r="D13" s="4" t="s">
        <v>55</v>
      </c>
      <c r="E13" s="5">
        <v>90000</v>
      </c>
      <c r="F13" s="5"/>
      <c r="G13" s="18"/>
      <c r="I13" s="25"/>
      <c r="J13" s="26"/>
    </row>
    <row r="14" spans="3:10" ht="14.5" x14ac:dyDescent="0.35">
      <c r="C14" s="3" t="s">
        <v>64</v>
      </c>
      <c r="D14" s="4" t="s">
        <v>4</v>
      </c>
      <c r="E14" s="5">
        <v>1000000</v>
      </c>
      <c r="F14" s="6"/>
      <c r="G14" s="7" t="s">
        <v>10</v>
      </c>
      <c r="I14" s="25"/>
      <c r="J14" s="26"/>
    </row>
    <row r="15" spans="3:10" ht="14.5" x14ac:dyDescent="0.35">
      <c r="C15" s="17" t="s">
        <v>56</v>
      </c>
      <c r="D15" s="50" t="s">
        <v>363</v>
      </c>
      <c r="E15" s="5">
        <v>30300</v>
      </c>
      <c r="F15" s="5"/>
      <c r="G15" s="18" t="s">
        <v>364</v>
      </c>
      <c r="I15" s="25"/>
      <c r="J15" s="26"/>
    </row>
    <row r="16" spans="3:10" ht="14.5" x14ac:dyDescent="0.35">
      <c r="C16" s="3" t="s">
        <v>65</v>
      </c>
      <c r="D16" s="4" t="s">
        <v>4</v>
      </c>
      <c r="E16" s="5">
        <v>1000000</v>
      </c>
      <c r="F16" s="6"/>
      <c r="G16" s="7" t="s">
        <v>11</v>
      </c>
      <c r="I16"/>
      <c r="J16" s="26"/>
    </row>
    <row r="17" spans="3:10" ht="14.5" x14ac:dyDescent="0.35">
      <c r="C17" s="3" t="s">
        <v>66</v>
      </c>
      <c r="D17" s="4" t="s">
        <v>4</v>
      </c>
      <c r="E17" s="5">
        <v>2475000</v>
      </c>
      <c r="F17" s="6"/>
      <c r="G17" s="7" t="s">
        <v>12</v>
      </c>
      <c r="I17" s="25"/>
      <c r="J17" s="26"/>
    </row>
    <row r="18" spans="3:10" ht="14.5" x14ac:dyDescent="0.35">
      <c r="C18" s="3" t="s">
        <v>67</v>
      </c>
      <c r="D18" s="4" t="s">
        <v>4</v>
      </c>
      <c r="E18" s="5">
        <v>1000000</v>
      </c>
      <c r="F18" s="6"/>
      <c r="G18" s="7" t="s">
        <v>13</v>
      </c>
      <c r="I18" s="25"/>
      <c r="J18" s="26"/>
    </row>
    <row r="19" spans="3:10" ht="14.5" x14ac:dyDescent="0.35">
      <c r="C19" s="3" t="s">
        <v>68</v>
      </c>
      <c r="D19" s="4" t="s">
        <v>4</v>
      </c>
      <c r="E19" s="5">
        <v>1500000</v>
      </c>
      <c r="F19" s="6"/>
      <c r="G19" s="7" t="s">
        <v>13</v>
      </c>
      <c r="I19" s="25"/>
      <c r="J19" s="26"/>
    </row>
    <row r="20" spans="3:10" ht="14.5" x14ac:dyDescent="0.35">
      <c r="C20" s="3" t="s">
        <v>69</v>
      </c>
      <c r="D20" s="4" t="s">
        <v>4</v>
      </c>
      <c r="E20" s="5">
        <v>125000</v>
      </c>
      <c r="F20" s="6"/>
      <c r="G20" s="7" t="s">
        <v>14</v>
      </c>
      <c r="I20" s="25"/>
      <c r="J20" s="26"/>
    </row>
    <row r="21" spans="3:10" ht="14.5" x14ac:dyDescent="0.35">
      <c r="C21" s="3" t="s">
        <v>69</v>
      </c>
      <c r="D21" s="4" t="s">
        <v>4</v>
      </c>
      <c r="E21" s="5">
        <v>60000</v>
      </c>
      <c r="F21" s="6"/>
      <c r="G21" s="7" t="s">
        <v>15</v>
      </c>
      <c r="I21" s="25"/>
      <c r="J21" s="26"/>
    </row>
    <row r="22" spans="3:10" ht="14.5" x14ac:dyDescent="0.35">
      <c r="C22" s="3" t="s">
        <v>70</v>
      </c>
      <c r="D22" s="4" t="s">
        <v>4</v>
      </c>
      <c r="E22" s="5">
        <v>100000</v>
      </c>
      <c r="F22" s="6"/>
      <c r="G22" s="7" t="s">
        <v>16</v>
      </c>
      <c r="I22" s="25"/>
      <c r="J22" s="26"/>
    </row>
    <row r="23" spans="3:10" ht="14.5" x14ac:dyDescent="0.35">
      <c r="C23" s="3" t="s">
        <v>70</v>
      </c>
      <c r="D23" s="4" t="s">
        <v>4</v>
      </c>
      <c r="E23" s="5">
        <v>100000</v>
      </c>
      <c r="F23" s="6"/>
      <c r="G23" s="7" t="s">
        <v>17</v>
      </c>
      <c r="I23"/>
      <c r="J23" s="26"/>
    </row>
    <row r="24" spans="3:10" ht="14.5" x14ac:dyDescent="0.35">
      <c r="C24" s="3" t="s">
        <v>71</v>
      </c>
      <c r="D24" s="4" t="s">
        <v>4</v>
      </c>
      <c r="E24" s="5">
        <v>2500000</v>
      </c>
      <c r="F24" s="6"/>
      <c r="G24" s="7" t="s">
        <v>18</v>
      </c>
      <c r="I24" s="25"/>
      <c r="J24" s="26"/>
    </row>
    <row r="25" spans="3:10" ht="14.5" x14ac:dyDescent="0.35">
      <c r="C25" s="3" t="s">
        <v>57</v>
      </c>
      <c r="D25" s="4" t="s">
        <v>4</v>
      </c>
      <c r="E25" s="5">
        <v>2500000</v>
      </c>
      <c r="F25" s="6"/>
      <c r="G25" s="7" t="s">
        <v>19</v>
      </c>
      <c r="I25" s="25"/>
      <c r="J25" s="26"/>
    </row>
    <row r="26" spans="3:10" x14ac:dyDescent="0.35">
      <c r="C26" s="3" t="s">
        <v>72</v>
      </c>
      <c r="D26" s="4" t="s">
        <v>4</v>
      </c>
      <c r="E26" s="5">
        <v>12400</v>
      </c>
      <c r="F26" s="6"/>
      <c r="G26" s="7" t="s">
        <v>20</v>
      </c>
    </row>
    <row r="27" spans="3:10" x14ac:dyDescent="0.35">
      <c r="C27" s="3" t="s">
        <v>73</v>
      </c>
      <c r="D27" s="4" t="s">
        <v>4</v>
      </c>
      <c r="E27" s="5">
        <v>4000000</v>
      </c>
      <c r="F27" s="6"/>
      <c r="G27" s="7" t="s">
        <v>21</v>
      </c>
    </row>
    <row r="28" spans="3:10" x14ac:dyDescent="0.35">
      <c r="C28" s="3" t="s">
        <v>74</v>
      </c>
      <c r="D28" s="4" t="s">
        <v>4</v>
      </c>
      <c r="E28" s="5">
        <v>2500000</v>
      </c>
      <c r="F28" s="6"/>
      <c r="G28" s="7" t="s">
        <v>22</v>
      </c>
    </row>
    <row r="29" spans="3:10" x14ac:dyDescent="0.35">
      <c r="C29" s="3" t="s">
        <v>75</v>
      </c>
      <c r="D29" s="4" t="s">
        <v>4</v>
      </c>
      <c r="E29" s="5">
        <v>132000</v>
      </c>
      <c r="F29" s="6"/>
      <c r="G29" s="7" t="s">
        <v>23</v>
      </c>
    </row>
    <row r="30" spans="3:10" x14ac:dyDescent="0.35">
      <c r="C30" s="3" t="s">
        <v>76</v>
      </c>
      <c r="D30" s="4" t="s">
        <v>4</v>
      </c>
      <c r="E30" s="5">
        <v>186400</v>
      </c>
      <c r="F30" s="6"/>
      <c r="G30" s="7" t="s">
        <v>24</v>
      </c>
    </row>
    <row r="31" spans="3:10" x14ac:dyDescent="0.35">
      <c r="C31" s="3" t="s">
        <v>77</v>
      </c>
      <c r="D31" s="4" t="s">
        <v>4</v>
      </c>
      <c r="E31" s="5">
        <v>200000</v>
      </c>
      <c r="F31" s="6"/>
      <c r="G31" s="7" t="s">
        <v>25</v>
      </c>
    </row>
    <row r="32" spans="3:10" x14ac:dyDescent="0.35">
      <c r="C32" s="3" t="s">
        <v>77</v>
      </c>
      <c r="D32" s="4" t="s">
        <v>4</v>
      </c>
      <c r="E32" s="5">
        <v>2000000</v>
      </c>
      <c r="F32" s="6"/>
      <c r="G32" s="7" t="s">
        <v>26</v>
      </c>
    </row>
    <row r="33" spans="3:7" x14ac:dyDescent="0.35">
      <c r="C33" s="3" t="s">
        <v>78</v>
      </c>
      <c r="D33" s="4" t="s">
        <v>4</v>
      </c>
      <c r="E33" s="5">
        <v>100000</v>
      </c>
      <c r="F33" s="6"/>
      <c r="G33" s="7" t="s">
        <v>27</v>
      </c>
    </row>
    <row r="34" spans="3:7" x14ac:dyDescent="0.35">
      <c r="C34" s="3" t="s">
        <v>79</v>
      </c>
      <c r="D34" s="4" t="s">
        <v>4</v>
      </c>
      <c r="E34" s="5">
        <v>5000000</v>
      </c>
      <c r="F34" s="6"/>
      <c r="G34" s="7" t="s">
        <v>28</v>
      </c>
    </row>
    <row r="35" spans="3:7" x14ac:dyDescent="0.35">
      <c r="C35" s="3" t="s">
        <v>80</v>
      </c>
      <c r="D35" s="4" t="s">
        <v>4</v>
      </c>
      <c r="E35" s="5"/>
      <c r="F35" s="6">
        <v>4000000</v>
      </c>
      <c r="G35" s="7" t="s">
        <v>29</v>
      </c>
    </row>
    <row r="36" spans="3:7" x14ac:dyDescent="0.35">
      <c r="C36" s="3" t="s">
        <v>81</v>
      </c>
      <c r="D36" s="4" t="s">
        <v>4</v>
      </c>
      <c r="E36" s="5"/>
      <c r="F36" s="6">
        <v>2500000</v>
      </c>
      <c r="G36" s="7" t="s">
        <v>30</v>
      </c>
    </row>
    <row r="37" spans="3:7" x14ac:dyDescent="0.35">
      <c r="C37" s="3" t="s">
        <v>81</v>
      </c>
      <c r="D37" s="4" t="s">
        <v>4</v>
      </c>
      <c r="E37" s="5">
        <v>6500000</v>
      </c>
      <c r="F37" s="6"/>
      <c r="G37" s="7" t="s">
        <v>31</v>
      </c>
    </row>
    <row r="38" spans="3:7" x14ac:dyDescent="0.35">
      <c r="C38" s="3" t="s">
        <v>82</v>
      </c>
      <c r="D38" s="4" t="s">
        <v>4</v>
      </c>
      <c r="E38" s="5">
        <v>579500</v>
      </c>
      <c r="F38" s="6"/>
      <c r="G38" s="7" t="s">
        <v>32</v>
      </c>
    </row>
    <row r="39" spans="3:7" x14ac:dyDescent="0.35">
      <c r="C39" s="3" t="s">
        <v>83</v>
      </c>
      <c r="D39" s="4" t="s">
        <v>4</v>
      </c>
      <c r="E39" s="5">
        <v>1000000</v>
      </c>
      <c r="F39" s="6"/>
      <c r="G39" s="7" t="s">
        <v>32</v>
      </c>
    </row>
    <row r="40" spans="3:7" x14ac:dyDescent="0.35">
      <c r="C40" s="3" t="s">
        <v>361</v>
      </c>
      <c r="D40" s="4" t="s">
        <v>4</v>
      </c>
      <c r="E40" s="5">
        <v>67200</v>
      </c>
      <c r="F40" s="6"/>
      <c r="G40" s="7" t="s">
        <v>362</v>
      </c>
    </row>
    <row r="41" spans="3:7" ht="13.5" customHeight="1" x14ac:dyDescent="0.35">
      <c r="C41" s="3" t="s">
        <v>84</v>
      </c>
      <c r="D41" s="4" t="s">
        <v>4</v>
      </c>
      <c r="E41" s="5">
        <v>5000000</v>
      </c>
      <c r="F41" s="6"/>
      <c r="G41" s="7" t="s">
        <v>33</v>
      </c>
    </row>
    <row r="42" spans="3:7" x14ac:dyDescent="0.35">
      <c r="C42" s="3" t="s">
        <v>85</v>
      </c>
      <c r="D42" s="4" t="s">
        <v>4</v>
      </c>
      <c r="E42" s="5"/>
      <c r="F42" s="6">
        <v>5000000</v>
      </c>
      <c r="G42" s="7" t="s">
        <v>34</v>
      </c>
    </row>
    <row r="43" spans="3:7" x14ac:dyDescent="0.35">
      <c r="C43" s="3" t="s">
        <v>86</v>
      </c>
      <c r="D43" s="4" t="s">
        <v>4</v>
      </c>
      <c r="E43" s="5"/>
      <c r="F43" s="6">
        <v>5000000</v>
      </c>
      <c r="G43" s="7" t="s">
        <v>34</v>
      </c>
    </row>
    <row r="44" spans="3:7" x14ac:dyDescent="0.35">
      <c r="C44" s="3" t="s">
        <v>87</v>
      </c>
      <c r="D44" s="4" t="s">
        <v>4</v>
      </c>
      <c r="E44" s="5">
        <v>1000000</v>
      </c>
      <c r="F44" s="6"/>
      <c r="G44" s="7" t="s">
        <v>35</v>
      </c>
    </row>
    <row r="45" spans="3:7" x14ac:dyDescent="0.35">
      <c r="C45" s="3" t="s">
        <v>88</v>
      </c>
      <c r="D45" s="4" t="s">
        <v>4</v>
      </c>
      <c r="E45" s="5">
        <v>5000000</v>
      </c>
      <c r="F45" s="6"/>
      <c r="G45" s="7" t="s">
        <v>36</v>
      </c>
    </row>
    <row r="46" spans="3:7" x14ac:dyDescent="0.35">
      <c r="C46" s="3" t="s">
        <v>89</v>
      </c>
      <c r="D46" s="4" t="s">
        <v>4</v>
      </c>
      <c r="E46" s="5">
        <v>100000</v>
      </c>
      <c r="F46" s="6"/>
      <c r="G46" s="7" t="s">
        <v>37</v>
      </c>
    </row>
    <row r="47" spans="3:7" x14ac:dyDescent="0.35">
      <c r="C47" s="3" t="s">
        <v>90</v>
      </c>
      <c r="D47" s="4" t="s">
        <v>4</v>
      </c>
      <c r="E47" s="5">
        <v>5000000</v>
      </c>
      <c r="F47" s="6"/>
      <c r="G47" s="7" t="s">
        <v>38</v>
      </c>
    </row>
    <row r="48" spans="3:7" x14ac:dyDescent="0.35">
      <c r="C48" s="3" t="s">
        <v>91</v>
      </c>
      <c r="D48" s="4" t="s">
        <v>4</v>
      </c>
      <c r="E48" s="5">
        <v>100000</v>
      </c>
      <c r="F48" s="6"/>
      <c r="G48" s="7" t="s">
        <v>37</v>
      </c>
    </row>
    <row r="49" spans="3:7" x14ac:dyDescent="0.35">
      <c r="C49" s="3" t="s">
        <v>92</v>
      </c>
      <c r="D49" s="4" t="s">
        <v>4</v>
      </c>
      <c r="E49" s="5">
        <v>500000</v>
      </c>
      <c r="F49" s="6"/>
      <c r="G49" s="7" t="s">
        <v>39</v>
      </c>
    </row>
    <row r="50" spans="3:7" x14ac:dyDescent="0.35">
      <c r="C50" s="3" t="s">
        <v>93</v>
      </c>
      <c r="D50" s="4" t="s">
        <v>4</v>
      </c>
      <c r="E50" s="5">
        <v>123500</v>
      </c>
      <c r="F50" s="6"/>
      <c r="G50" s="7" t="s">
        <v>40</v>
      </c>
    </row>
    <row r="51" spans="3:7" x14ac:dyDescent="0.35">
      <c r="C51" s="3" t="s">
        <v>94</v>
      </c>
      <c r="D51" s="4" t="s">
        <v>4</v>
      </c>
      <c r="E51" s="5">
        <v>100000</v>
      </c>
      <c r="F51" s="6"/>
      <c r="G51" s="7" t="s">
        <v>37</v>
      </c>
    </row>
    <row r="52" spans="3:7" x14ac:dyDescent="0.35">
      <c r="C52" s="3" t="s">
        <v>95</v>
      </c>
      <c r="D52" s="4" t="s">
        <v>4</v>
      </c>
      <c r="E52" s="5">
        <v>50000</v>
      </c>
      <c r="F52" s="6"/>
      <c r="G52" s="7" t="s">
        <v>37</v>
      </c>
    </row>
    <row r="53" spans="3:7" x14ac:dyDescent="0.35">
      <c r="C53" s="3" t="s">
        <v>96</v>
      </c>
      <c r="D53" s="4" t="s">
        <v>4</v>
      </c>
      <c r="E53" s="5">
        <v>555000</v>
      </c>
      <c r="F53" s="6"/>
      <c r="G53" s="7" t="s">
        <v>41</v>
      </c>
    </row>
    <row r="54" spans="3:7" x14ac:dyDescent="0.35">
      <c r="C54" s="3" t="s">
        <v>96</v>
      </c>
      <c r="D54" s="4" t="s">
        <v>4</v>
      </c>
      <c r="E54" s="5">
        <v>100000</v>
      </c>
      <c r="F54" s="6"/>
      <c r="G54" s="7" t="s">
        <v>37</v>
      </c>
    </row>
    <row r="55" spans="3:7" x14ac:dyDescent="0.35">
      <c r="C55" s="3" t="s">
        <v>97</v>
      </c>
      <c r="D55" s="4" t="s">
        <v>4</v>
      </c>
      <c r="E55" s="5">
        <v>100000</v>
      </c>
      <c r="F55" s="6"/>
      <c r="G55" s="7" t="s">
        <v>37</v>
      </c>
    </row>
    <row r="56" spans="3:7" x14ac:dyDescent="0.35">
      <c r="C56" s="3" t="s">
        <v>98</v>
      </c>
      <c r="D56" s="4" t="s">
        <v>4</v>
      </c>
      <c r="E56" s="5">
        <v>200000</v>
      </c>
      <c r="F56" s="6"/>
      <c r="G56" s="7" t="s">
        <v>37</v>
      </c>
    </row>
    <row r="57" spans="3:7" x14ac:dyDescent="0.35">
      <c r="C57" s="3" t="s">
        <v>99</v>
      </c>
      <c r="D57" s="4" t="s">
        <v>4</v>
      </c>
      <c r="E57" s="5">
        <v>3500000</v>
      </c>
      <c r="F57" s="6"/>
      <c r="G57" s="7" t="s">
        <v>42</v>
      </c>
    </row>
    <row r="58" spans="3:7" x14ac:dyDescent="0.35">
      <c r="C58" s="3" t="s">
        <v>100</v>
      </c>
      <c r="D58" s="4" t="s">
        <v>4</v>
      </c>
      <c r="E58" s="5">
        <v>50000</v>
      </c>
      <c r="F58" s="6"/>
      <c r="G58" s="7" t="s">
        <v>37</v>
      </c>
    </row>
    <row r="59" spans="3:7" x14ac:dyDescent="0.35">
      <c r="C59" s="3" t="s">
        <v>101</v>
      </c>
      <c r="D59" s="4" t="s">
        <v>4</v>
      </c>
      <c r="E59" s="5">
        <v>2000000</v>
      </c>
      <c r="F59" s="6"/>
      <c r="G59" s="7" t="s">
        <v>43</v>
      </c>
    </row>
    <row r="60" spans="3:7" x14ac:dyDescent="0.35">
      <c r="C60" s="3" t="s">
        <v>102</v>
      </c>
      <c r="D60" s="4" t="s">
        <v>4</v>
      </c>
      <c r="E60" s="5">
        <v>100000</v>
      </c>
      <c r="F60" s="6"/>
      <c r="G60" s="7" t="s">
        <v>37</v>
      </c>
    </row>
    <row r="61" spans="3:7" x14ac:dyDescent="0.35">
      <c r="C61" s="3" t="s">
        <v>103</v>
      </c>
      <c r="D61" s="4" t="s">
        <v>4</v>
      </c>
      <c r="E61" s="5">
        <v>50000</v>
      </c>
      <c r="F61" s="6"/>
      <c r="G61" s="7" t="s">
        <v>37</v>
      </c>
    </row>
    <row r="62" spans="3:7" x14ac:dyDescent="0.35">
      <c r="C62" s="3" t="s">
        <v>104</v>
      </c>
      <c r="D62" s="4" t="s">
        <v>4</v>
      </c>
      <c r="E62" s="5">
        <v>100000</v>
      </c>
      <c r="F62" s="6"/>
      <c r="G62" s="7" t="s">
        <v>44</v>
      </c>
    </row>
    <row r="63" spans="3:7" x14ac:dyDescent="0.35">
      <c r="C63" s="3" t="s">
        <v>359</v>
      </c>
      <c r="D63" s="4" t="s">
        <v>4</v>
      </c>
      <c r="E63" s="5">
        <v>5000000</v>
      </c>
      <c r="F63" s="6"/>
      <c r="G63" s="7" t="s">
        <v>45</v>
      </c>
    </row>
    <row r="64" spans="3:7" x14ac:dyDescent="0.35">
      <c r="C64" s="3" t="s">
        <v>105</v>
      </c>
      <c r="D64" s="4" t="s">
        <v>4</v>
      </c>
      <c r="E64" s="5">
        <v>2500000</v>
      </c>
      <c r="F64" s="6"/>
      <c r="G64" s="7" t="s">
        <v>45</v>
      </c>
    </row>
    <row r="65" spans="3:7" x14ac:dyDescent="0.35">
      <c r="C65" s="3" t="s">
        <v>107</v>
      </c>
      <c r="D65" s="4" t="s">
        <v>4</v>
      </c>
      <c r="E65" s="5">
        <v>50000</v>
      </c>
      <c r="F65" s="6"/>
      <c r="G65" s="7" t="s">
        <v>37</v>
      </c>
    </row>
    <row r="66" spans="3:7" x14ac:dyDescent="0.35">
      <c r="C66" s="3" t="s">
        <v>416</v>
      </c>
      <c r="D66" s="4" t="s">
        <v>419</v>
      </c>
      <c r="E66" s="5">
        <v>130745</v>
      </c>
      <c r="F66" s="6"/>
      <c r="G66" s="7" t="s">
        <v>420</v>
      </c>
    </row>
    <row r="67" spans="3:7" x14ac:dyDescent="0.35">
      <c r="C67" s="3" t="s">
        <v>360</v>
      </c>
      <c r="D67" s="4" t="s">
        <v>4</v>
      </c>
      <c r="E67" s="5">
        <v>100000</v>
      </c>
      <c r="F67" s="6"/>
      <c r="G67" s="7" t="s">
        <v>37</v>
      </c>
    </row>
    <row r="68" spans="3:7" x14ac:dyDescent="0.35">
      <c r="C68" s="3" t="s">
        <v>365</v>
      </c>
      <c r="D68" s="4" t="s">
        <v>4</v>
      </c>
      <c r="E68" s="5">
        <v>700000</v>
      </c>
      <c r="F68" s="6"/>
      <c r="G68" s="7" t="s">
        <v>366</v>
      </c>
    </row>
    <row r="69" spans="3:7" x14ac:dyDescent="0.35">
      <c r="C69" s="3" t="s">
        <v>367</v>
      </c>
      <c r="D69" s="4" t="s">
        <v>4</v>
      </c>
      <c r="E69" s="5">
        <v>500000</v>
      </c>
      <c r="F69" s="6"/>
      <c r="G69" s="7" t="s">
        <v>368</v>
      </c>
    </row>
    <row r="70" spans="3:7" x14ac:dyDescent="0.35">
      <c r="C70" s="3" t="s">
        <v>417</v>
      </c>
      <c r="D70" s="4" t="s">
        <v>419</v>
      </c>
      <c r="E70" s="5">
        <v>229441</v>
      </c>
      <c r="F70" s="6"/>
      <c r="G70" s="7" t="s">
        <v>418</v>
      </c>
    </row>
    <row r="71" spans="3:7" x14ac:dyDescent="0.35">
      <c r="C71" s="3" t="s">
        <v>393</v>
      </c>
      <c r="D71" s="4" t="s">
        <v>4</v>
      </c>
      <c r="E71" s="5">
        <v>100000</v>
      </c>
      <c r="F71" s="6"/>
      <c r="G71" s="7" t="s">
        <v>394</v>
      </c>
    </row>
    <row r="72" spans="3:7" x14ac:dyDescent="0.35">
      <c r="C72" s="3" t="s">
        <v>406</v>
      </c>
      <c r="D72" s="4" t="s">
        <v>4</v>
      </c>
      <c r="E72" s="5">
        <v>500000</v>
      </c>
      <c r="F72" s="6"/>
      <c r="G72" s="7" t="s">
        <v>394</v>
      </c>
    </row>
    <row r="73" spans="3:7" x14ac:dyDescent="0.35">
      <c r="C73" s="3" t="s">
        <v>407</v>
      </c>
      <c r="D73" s="4" t="s">
        <v>4</v>
      </c>
      <c r="E73" s="5">
        <v>2500000</v>
      </c>
      <c r="F73" s="6"/>
      <c r="G73" s="7" t="s">
        <v>408</v>
      </c>
    </row>
    <row r="74" spans="3:7" x14ac:dyDescent="0.35">
      <c r="C74" s="3" t="s">
        <v>409</v>
      </c>
      <c r="D74" s="4" t="s">
        <v>4</v>
      </c>
      <c r="E74" s="5">
        <v>5000000</v>
      </c>
      <c r="F74" s="6"/>
      <c r="G74" s="7" t="s">
        <v>408</v>
      </c>
    </row>
    <row r="75" spans="3:7" x14ac:dyDescent="0.35">
      <c r="C75" s="3" t="s">
        <v>410</v>
      </c>
      <c r="D75" s="4" t="s">
        <v>4</v>
      </c>
      <c r="E75" s="5">
        <v>200000</v>
      </c>
      <c r="F75" s="6"/>
      <c r="G75" s="7" t="s">
        <v>37</v>
      </c>
    </row>
    <row r="76" spans="3:7" x14ac:dyDescent="0.35">
      <c r="C76" s="3" t="s">
        <v>414</v>
      </c>
      <c r="D76" s="4" t="s">
        <v>4</v>
      </c>
      <c r="E76" s="5">
        <v>283000</v>
      </c>
      <c r="F76" s="6"/>
      <c r="G76" s="7" t="s">
        <v>411</v>
      </c>
    </row>
    <row r="77" spans="3:7" x14ac:dyDescent="0.35">
      <c r="C77" s="3" t="s">
        <v>412</v>
      </c>
      <c r="D77" s="4" t="s">
        <v>4</v>
      </c>
      <c r="E77" s="5">
        <v>5000000</v>
      </c>
      <c r="F77" s="6"/>
      <c r="G77" s="7" t="s">
        <v>408</v>
      </c>
    </row>
    <row r="78" spans="3:7" x14ac:dyDescent="0.35">
      <c r="C78" s="3" t="s">
        <v>415</v>
      </c>
      <c r="D78" s="4" t="s">
        <v>4</v>
      </c>
      <c r="E78" s="5">
        <v>100000</v>
      </c>
      <c r="F78" s="6"/>
      <c r="G78" s="7" t="s">
        <v>37</v>
      </c>
    </row>
    <row r="79" spans="3:7" x14ac:dyDescent="0.35">
      <c r="C79" s="3" t="s">
        <v>421</v>
      </c>
      <c r="D79" s="4" t="s">
        <v>4</v>
      </c>
      <c r="E79" s="5">
        <v>500000</v>
      </c>
      <c r="F79" s="6"/>
      <c r="G79" s="7" t="s">
        <v>37</v>
      </c>
    </row>
    <row r="80" spans="3:7" x14ac:dyDescent="0.35">
      <c r="C80" s="3" t="s">
        <v>422</v>
      </c>
      <c r="D80" s="4" t="s">
        <v>4</v>
      </c>
      <c r="E80" s="5">
        <v>1000000</v>
      </c>
      <c r="F80" s="6"/>
      <c r="G80" s="7" t="s">
        <v>368</v>
      </c>
    </row>
    <row r="81" spans="3:7" x14ac:dyDescent="0.35">
      <c r="C81" s="3" t="s">
        <v>423</v>
      </c>
      <c r="D81" s="4" t="s">
        <v>4</v>
      </c>
      <c r="E81" s="5">
        <v>2500000</v>
      </c>
      <c r="F81" s="6"/>
      <c r="G81" s="7" t="s">
        <v>408</v>
      </c>
    </row>
    <row r="82" spans="3:7" x14ac:dyDescent="0.35">
      <c r="C82" s="3"/>
      <c r="D82" s="4"/>
      <c r="E82" s="5"/>
      <c r="F82" s="6"/>
      <c r="G82" s="7"/>
    </row>
    <row r="83" spans="3:7" x14ac:dyDescent="0.35">
      <c r="C83" s="3"/>
      <c r="D83" s="4"/>
      <c r="E83" s="5"/>
      <c r="F83" s="6"/>
      <c r="G83" s="7"/>
    </row>
    <row r="84" spans="3:7" x14ac:dyDescent="0.35">
      <c r="C84" s="3" t="s">
        <v>403</v>
      </c>
      <c r="D84" s="4" t="s">
        <v>58</v>
      </c>
      <c r="E84" s="5">
        <f>Tickets!H208</f>
        <v>2487462</v>
      </c>
      <c r="F84" s="6"/>
      <c r="G84" s="7" t="s">
        <v>402</v>
      </c>
    </row>
    <row r="85" spans="3:7" x14ac:dyDescent="0.35">
      <c r="C85" s="3"/>
      <c r="D85" s="4"/>
      <c r="E85" s="5"/>
      <c r="F85" s="6"/>
      <c r="G85" s="7"/>
    </row>
    <row r="86" spans="3:7" x14ac:dyDescent="0.35">
      <c r="C86" s="17"/>
      <c r="D86" s="4"/>
      <c r="E86" s="5"/>
      <c r="F86" s="5"/>
      <c r="G86" s="18"/>
    </row>
    <row r="87" spans="3:7" ht="13.5" thickBot="1" x14ac:dyDescent="0.4">
      <c r="C87" s="19"/>
      <c r="D87" s="20"/>
      <c r="E87" s="21"/>
      <c r="F87" s="21"/>
      <c r="G87" s="22"/>
    </row>
    <row r="88" spans="3:7" ht="13.5" thickBot="1" x14ac:dyDescent="0.4">
      <c r="C88" s="10"/>
      <c r="D88" s="23" t="s">
        <v>106</v>
      </c>
      <c r="E88" s="24">
        <f>+SUM(E4:E87)</f>
        <v>96866948</v>
      </c>
      <c r="F88" s="11">
        <f>+SUM(F4:F87)</f>
        <v>17000000</v>
      </c>
      <c r="G88" s="12"/>
    </row>
    <row r="89" spans="3:7" ht="13.5" thickBot="1" x14ac:dyDescent="0.4">
      <c r="C89" s="10"/>
      <c r="D89" s="23" t="s">
        <v>46</v>
      </c>
      <c r="E89" s="11">
        <f>+E88-F88</f>
        <v>79866948</v>
      </c>
      <c r="F89" s="11"/>
      <c r="G89" s="12"/>
    </row>
    <row r="93" spans="3:7" x14ac:dyDescent="0.35">
      <c r="C93" s="17" t="s">
        <v>57</v>
      </c>
      <c r="D93" s="4" t="s">
        <v>58</v>
      </c>
      <c r="E93" s="5">
        <v>93221</v>
      </c>
      <c r="F93" s="5"/>
      <c r="G93" s="18"/>
    </row>
    <row r="94" spans="3:7" x14ac:dyDescent="0.35">
      <c r="C94" s="17" t="s">
        <v>59</v>
      </c>
      <c r="D94" s="4" t="s">
        <v>58</v>
      </c>
      <c r="E94" s="5">
        <v>37078</v>
      </c>
      <c r="F94" s="5"/>
      <c r="G94" s="18" t="s">
        <v>60</v>
      </c>
    </row>
  </sheetData>
  <printOptions horizontalCentered="1"/>
  <pageMargins left="0.19685039370078741" right="0.19685039370078741" top="0.19685039370078741" bottom="0.19685039370078741" header="0.31496062992125984" footer="0.31496062992125984"/>
  <pageSetup paperSize="9" scale="68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08"/>
  <sheetViews>
    <sheetView tabSelected="1" topLeftCell="A183" zoomScale="85" zoomScaleNormal="85" workbookViewId="0">
      <selection activeCell="F205" sqref="F205"/>
    </sheetView>
  </sheetViews>
  <sheetFormatPr defaultRowHeight="14.5" x14ac:dyDescent="0.35"/>
  <cols>
    <col min="1" max="1" width="7.54296875" bestFit="1" customWidth="1"/>
    <col min="2" max="2" width="12.08984375" bestFit="1" customWidth="1"/>
    <col min="3" max="3" width="63.36328125" bestFit="1" customWidth="1"/>
    <col min="4" max="4" width="11" bestFit="1" customWidth="1"/>
    <col min="5" max="5" width="16.1796875" customWidth="1"/>
    <col min="6" max="6" width="12.90625" bestFit="1" customWidth="1"/>
    <col min="7" max="7" width="17.453125" bestFit="1" customWidth="1"/>
    <col min="8" max="8" width="12.54296875" customWidth="1"/>
  </cols>
  <sheetData>
    <row r="1" spans="1:8" ht="15" thickBot="1" x14ac:dyDescent="0.4"/>
    <row r="2" spans="1:8" ht="15" thickBot="1" x14ac:dyDescent="0.4">
      <c r="A2" s="121" t="s">
        <v>358</v>
      </c>
      <c r="B2" s="122"/>
      <c r="C2" s="122"/>
      <c r="D2" s="122"/>
      <c r="E2" s="122"/>
      <c r="F2" s="122"/>
      <c r="G2" s="122"/>
      <c r="H2" s="123"/>
    </row>
    <row r="3" spans="1:8" ht="15" thickBot="1" x14ac:dyDescent="0.4">
      <c r="A3" s="49" t="s">
        <v>357</v>
      </c>
      <c r="B3" s="48" t="s">
        <v>356</v>
      </c>
      <c r="C3" s="48" t="s">
        <v>355</v>
      </c>
      <c r="D3" s="48" t="s">
        <v>354</v>
      </c>
      <c r="E3" s="48" t="s">
        <v>353</v>
      </c>
      <c r="F3" s="48" t="s">
        <v>352</v>
      </c>
      <c r="G3" s="48" t="s">
        <v>351</v>
      </c>
      <c r="H3" s="47" t="s">
        <v>350</v>
      </c>
    </row>
    <row r="4" spans="1:8" x14ac:dyDescent="0.35">
      <c r="A4" s="46">
        <v>1</v>
      </c>
      <c r="B4" s="42">
        <v>44244</v>
      </c>
      <c r="C4" s="43" t="s">
        <v>316</v>
      </c>
      <c r="D4" s="44" t="s">
        <v>349</v>
      </c>
      <c r="E4" s="45">
        <v>44252</v>
      </c>
      <c r="F4" s="44" t="s">
        <v>135</v>
      </c>
      <c r="G4" s="44" t="s">
        <v>122</v>
      </c>
      <c r="H4" s="44">
        <v>13931</v>
      </c>
    </row>
    <row r="5" spans="1:8" x14ac:dyDescent="0.35">
      <c r="A5" s="36">
        <f t="shared" ref="A5:A36" si="0">A4+1</f>
        <v>2</v>
      </c>
      <c r="B5" s="42">
        <v>44248</v>
      </c>
      <c r="C5" s="43" t="s">
        <v>316</v>
      </c>
      <c r="D5" s="41" t="s">
        <v>348</v>
      </c>
      <c r="E5" s="42">
        <v>44255</v>
      </c>
      <c r="F5" s="41" t="s">
        <v>122</v>
      </c>
      <c r="G5" s="41" t="s">
        <v>347</v>
      </c>
      <c r="H5" s="41">
        <v>24330</v>
      </c>
    </row>
    <row r="6" spans="1:8" x14ac:dyDescent="0.35">
      <c r="A6" s="36">
        <f t="shared" si="0"/>
        <v>3</v>
      </c>
      <c r="B6" s="42">
        <v>44253</v>
      </c>
      <c r="C6" s="43" t="s">
        <v>345</v>
      </c>
      <c r="D6" s="41" t="s">
        <v>346</v>
      </c>
      <c r="E6" s="42">
        <v>44256</v>
      </c>
      <c r="F6" s="41" t="s">
        <v>141</v>
      </c>
      <c r="G6" s="41" t="s">
        <v>110</v>
      </c>
      <c r="H6" s="41">
        <v>14264</v>
      </c>
    </row>
    <row r="7" spans="1:8" x14ac:dyDescent="0.35">
      <c r="A7" s="36">
        <f t="shared" si="0"/>
        <v>4</v>
      </c>
      <c r="B7" s="42">
        <v>44254</v>
      </c>
      <c r="C7" s="43" t="s">
        <v>345</v>
      </c>
      <c r="D7" s="41" t="s">
        <v>344</v>
      </c>
      <c r="E7" s="42">
        <v>44255</v>
      </c>
      <c r="F7" s="41" t="s">
        <v>141</v>
      </c>
      <c r="G7" s="41" t="s">
        <v>343</v>
      </c>
      <c r="H7" s="41">
        <v>11240</v>
      </c>
    </row>
    <row r="8" spans="1:8" x14ac:dyDescent="0.35">
      <c r="A8" s="36">
        <f t="shared" si="0"/>
        <v>5</v>
      </c>
      <c r="B8" s="42">
        <v>44270</v>
      </c>
      <c r="C8" s="43" t="s">
        <v>127</v>
      </c>
      <c r="D8" s="41"/>
      <c r="E8" s="42">
        <v>44287</v>
      </c>
      <c r="F8" s="41" t="s">
        <v>122</v>
      </c>
      <c r="G8" s="41" t="s">
        <v>140</v>
      </c>
      <c r="H8" s="41">
        <v>23787</v>
      </c>
    </row>
    <row r="9" spans="1:8" x14ac:dyDescent="0.35">
      <c r="A9" s="36">
        <f t="shared" si="0"/>
        <v>6</v>
      </c>
      <c r="B9" s="42">
        <v>44315</v>
      </c>
      <c r="C9" s="43" t="s">
        <v>316</v>
      </c>
      <c r="D9" s="41" t="s">
        <v>342</v>
      </c>
      <c r="E9" s="42">
        <v>44317</v>
      </c>
      <c r="F9" s="41" t="s">
        <v>334</v>
      </c>
      <c r="G9" s="41"/>
      <c r="H9" s="41">
        <v>4098</v>
      </c>
    </row>
    <row r="10" spans="1:8" x14ac:dyDescent="0.35">
      <c r="A10" s="36">
        <f t="shared" si="0"/>
        <v>7</v>
      </c>
      <c r="B10" s="42">
        <v>44315</v>
      </c>
      <c r="C10" s="43" t="s">
        <v>316</v>
      </c>
      <c r="D10" s="41" t="s">
        <v>341</v>
      </c>
      <c r="E10" s="42">
        <v>44317</v>
      </c>
      <c r="F10" s="41" t="s">
        <v>122</v>
      </c>
      <c r="G10" s="41" t="s">
        <v>141</v>
      </c>
      <c r="H10" s="41">
        <v>7492</v>
      </c>
    </row>
    <row r="11" spans="1:8" x14ac:dyDescent="0.35">
      <c r="A11" s="36">
        <f t="shared" si="0"/>
        <v>8</v>
      </c>
      <c r="B11" s="42">
        <v>44315</v>
      </c>
      <c r="C11" s="43" t="s">
        <v>316</v>
      </c>
      <c r="D11" s="41" t="s">
        <v>340</v>
      </c>
      <c r="E11" s="42">
        <v>44318</v>
      </c>
      <c r="F11" s="41" t="s">
        <v>141</v>
      </c>
      <c r="G11" s="41" t="s">
        <v>116</v>
      </c>
      <c r="H11" s="41">
        <v>5163</v>
      </c>
    </row>
    <row r="12" spans="1:8" x14ac:dyDescent="0.35">
      <c r="A12" s="36">
        <f t="shared" si="0"/>
        <v>9</v>
      </c>
      <c r="B12" s="42">
        <v>44318</v>
      </c>
      <c r="C12" s="43" t="s">
        <v>316</v>
      </c>
      <c r="D12" s="41" t="s">
        <v>339</v>
      </c>
      <c r="E12" s="42">
        <v>44318</v>
      </c>
      <c r="F12" s="41" t="s">
        <v>141</v>
      </c>
      <c r="G12" s="41" t="s">
        <v>116</v>
      </c>
      <c r="H12" s="41">
        <v>5148</v>
      </c>
    </row>
    <row r="13" spans="1:8" x14ac:dyDescent="0.35">
      <c r="A13" s="36">
        <f t="shared" si="0"/>
        <v>10</v>
      </c>
      <c r="B13" s="42">
        <v>44322</v>
      </c>
      <c r="C13" s="43" t="s">
        <v>316</v>
      </c>
      <c r="D13" s="41" t="s">
        <v>338</v>
      </c>
      <c r="E13" s="42">
        <v>44322</v>
      </c>
      <c r="F13" s="41" t="s">
        <v>122</v>
      </c>
      <c r="G13" s="41" t="s">
        <v>141</v>
      </c>
      <c r="H13" s="41">
        <v>7492</v>
      </c>
    </row>
    <row r="14" spans="1:8" x14ac:dyDescent="0.35">
      <c r="A14" s="36">
        <f t="shared" si="0"/>
        <v>11</v>
      </c>
      <c r="B14" s="42">
        <v>44323</v>
      </c>
      <c r="C14" s="43" t="s">
        <v>316</v>
      </c>
      <c r="D14" s="41" t="s">
        <v>337</v>
      </c>
      <c r="E14" s="42">
        <v>44323</v>
      </c>
      <c r="F14" s="41" t="s">
        <v>141</v>
      </c>
      <c r="G14" s="41" t="s">
        <v>116</v>
      </c>
      <c r="H14" s="41">
        <v>5089</v>
      </c>
    </row>
    <row r="15" spans="1:8" x14ac:dyDescent="0.35">
      <c r="A15" s="36">
        <f t="shared" si="0"/>
        <v>12</v>
      </c>
      <c r="B15" s="42">
        <v>44323</v>
      </c>
      <c r="C15" s="43" t="s">
        <v>316</v>
      </c>
      <c r="D15" s="41" t="s">
        <v>336</v>
      </c>
      <c r="E15" s="42">
        <v>44323</v>
      </c>
      <c r="F15" s="41" t="s">
        <v>141</v>
      </c>
      <c r="G15" s="41" t="s">
        <v>116</v>
      </c>
      <c r="H15" s="41">
        <v>4987</v>
      </c>
    </row>
    <row r="16" spans="1:8" x14ac:dyDescent="0.35">
      <c r="A16" s="36">
        <f t="shared" si="0"/>
        <v>13</v>
      </c>
      <c r="B16" s="42">
        <v>44323</v>
      </c>
      <c r="C16" s="43" t="s">
        <v>316</v>
      </c>
      <c r="D16" s="41" t="s">
        <v>335</v>
      </c>
      <c r="E16" s="42">
        <v>44322</v>
      </c>
      <c r="F16" s="41" t="s">
        <v>334</v>
      </c>
      <c r="G16" s="41"/>
      <c r="H16" s="41">
        <v>2304</v>
      </c>
    </row>
    <row r="17" spans="1:8" x14ac:dyDescent="0.35">
      <c r="A17" s="36">
        <f t="shared" si="0"/>
        <v>14</v>
      </c>
      <c r="B17" s="42">
        <v>44331</v>
      </c>
      <c r="C17" s="43" t="s">
        <v>316</v>
      </c>
      <c r="D17" s="41" t="s">
        <v>333</v>
      </c>
      <c r="E17" s="42">
        <v>44317</v>
      </c>
      <c r="F17" s="41" t="s">
        <v>122</v>
      </c>
      <c r="G17" s="41" t="s">
        <v>141</v>
      </c>
      <c r="H17" s="41">
        <v>-4915</v>
      </c>
    </row>
    <row r="18" spans="1:8" x14ac:dyDescent="0.35">
      <c r="A18" s="36">
        <f t="shared" si="0"/>
        <v>15</v>
      </c>
      <c r="B18" s="42">
        <v>44331</v>
      </c>
      <c r="C18" s="43" t="s">
        <v>316</v>
      </c>
      <c r="D18" s="41" t="s">
        <v>332</v>
      </c>
      <c r="E18" s="42">
        <v>44318</v>
      </c>
      <c r="F18" s="41" t="s">
        <v>141</v>
      </c>
      <c r="G18" s="41" t="s">
        <v>329</v>
      </c>
      <c r="H18" s="41">
        <v>-2630</v>
      </c>
    </row>
    <row r="19" spans="1:8" x14ac:dyDescent="0.35">
      <c r="A19" s="36">
        <f t="shared" si="0"/>
        <v>16</v>
      </c>
      <c r="B19" s="42">
        <v>44331</v>
      </c>
      <c r="C19" s="43" t="s">
        <v>316</v>
      </c>
      <c r="D19" s="41" t="s">
        <v>331</v>
      </c>
      <c r="E19" s="42">
        <v>44318</v>
      </c>
      <c r="F19" s="41" t="s">
        <v>141</v>
      </c>
      <c r="G19" s="41" t="s">
        <v>116</v>
      </c>
      <c r="H19" s="41">
        <v>-4710</v>
      </c>
    </row>
    <row r="20" spans="1:8" x14ac:dyDescent="0.35">
      <c r="A20" s="36">
        <f t="shared" si="0"/>
        <v>17</v>
      </c>
      <c r="B20" s="42">
        <v>44331</v>
      </c>
      <c r="C20" s="43" t="s">
        <v>316</v>
      </c>
      <c r="D20" s="41" t="s">
        <v>330</v>
      </c>
      <c r="E20" s="42">
        <v>44323</v>
      </c>
      <c r="F20" s="41" t="s">
        <v>141</v>
      </c>
      <c r="G20" s="41" t="s">
        <v>329</v>
      </c>
      <c r="H20" s="41">
        <v>-4534</v>
      </c>
    </row>
    <row r="21" spans="1:8" x14ac:dyDescent="0.35">
      <c r="A21" s="36">
        <f t="shared" si="0"/>
        <v>18</v>
      </c>
      <c r="B21" s="42">
        <v>44361</v>
      </c>
      <c r="C21" s="43" t="s">
        <v>316</v>
      </c>
      <c r="D21" s="41" t="s">
        <v>328</v>
      </c>
      <c r="E21" s="42">
        <v>44364</v>
      </c>
      <c r="F21" s="41" t="s">
        <v>327</v>
      </c>
      <c r="G21" s="41" t="s">
        <v>122</v>
      </c>
      <c r="H21" s="41">
        <v>12733</v>
      </c>
    </row>
    <row r="22" spans="1:8" x14ac:dyDescent="0.35">
      <c r="A22" s="36">
        <f t="shared" si="0"/>
        <v>19</v>
      </c>
      <c r="B22" s="42">
        <v>44363</v>
      </c>
      <c r="C22" s="43" t="s">
        <v>316</v>
      </c>
      <c r="D22" s="41" t="s">
        <v>326</v>
      </c>
      <c r="E22" s="42">
        <v>44366</v>
      </c>
      <c r="F22" s="41" t="s">
        <v>283</v>
      </c>
      <c r="G22" s="41" t="s">
        <v>109</v>
      </c>
      <c r="H22" s="41">
        <v>5643</v>
      </c>
    </row>
    <row r="23" spans="1:8" x14ac:dyDescent="0.35">
      <c r="A23" s="36">
        <f t="shared" si="0"/>
        <v>20</v>
      </c>
      <c r="B23" s="42">
        <v>44371</v>
      </c>
      <c r="C23" s="43" t="s">
        <v>316</v>
      </c>
      <c r="D23" s="41" t="s">
        <v>325</v>
      </c>
      <c r="E23" s="42">
        <v>44372</v>
      </c>
      <c r="F23" s="41" t="s">
        <v>122</v>
      </c>
      <c r="G23" s="41" t="s">
        <v>211</v>
      </c>
      <c r="H23" s="41">
        <v>8304</v>
      </c>
    </row>
    <row r="24" spans="1:8" x14ac:dyDescent="0.35">
      <c r="A24" s="36">
        <f t="shared" si="0"/>
        <v>21</v>
      </c>
      <c r="B24" s="42">
        <v>44371</v>
      </c>
      <c r="C24" s="43" t="s">
        <v>316</v>
      </c>
      <c r="D24" s="41" t="s">
        <v>324</v>
      </c>
      <c r="E24" s="42">
        <v>44373</v>
      </c>
      <c r="F24" s="41" t="s">
        <v>109</v>
      </c>
      <c r="G24" s="41" t="s">
        <v>283</v>
      </c>
      <c r="H24" s="41">
        <v>19714</v>
      </c>
    </row>
    <row r="25" spans="1:8" x14ac:dyDescent="0.35">
      <c r="A25" s="36">
        <f t="shared" si="0"/>
        <v>22</v>
      </c>
      <c r="B25" s="42">
        <v>44390</v>
      </c>
      <c r="C25" s="43" t="s">
        <v>323</v>
      </c>
      <c r="D25" s="41" t="s">
        <v>322</v>
      </c>
      <c r="E25" s="42">
        <v>44390</v>
      </c>
      <c r="F25" s="41" t="s">
        <v>122</v>
      </c>
      <c r="G25" s="41" t="s">
        <v>140</v>
      </c>
      <c r="H25" s="41">
        <v>15932</v>
      </c>
    </row>
    <row r="26" spans="1:8" x14ac:dyDescent="0.35">
      <c r="A26" s="36">
        <f t="shared" si="0"/>
        <v>23</v>
      </c>
      <c r="B26" s="42">
        <v>44391</v>
      </c>
      <c r="C26" s="43" t="s">
        <v>321</v>
      </c>
      <c r="D26" s="41" t="s">
        <v>320</v>
      </c>
      <c r="E26" s="42">
        <v>44397</v>
      </c>
      <c r="F26" s="41" t="s">
        <v>122</v>
      </c>
      <c r="G26" s="41" t="s">
        <v>140</v>
      </c>
      <c r="H26" s="41">
        <v>18634</v>
      </c>
    </row>
    <row r="27" spans="1:8" x14ac:dyDescent="0.35">
      <c r="A27" s="36">
        <f t="shared" si="0"/>
        <v>24</v>
      </c>
      <c r="B27" s="42">
        <v>44412</v>
      </c>
      <c r="C27" s="43" t="s">
        <v>316</v>
      </c>
      <c r="D27" s="41" t="s">
        <v>319</v>
      </c>
      <c r="E27" s="42">
        <v>44412</v>
      </c>
      <c r="F27" s="41" t="s">
        <v>318</v>
      </c>
      <c r="G27" s="41" t="s">
        <v>122</v>
      </c>
      <c r="H27" s="41">
        <v>11100</v>
      </c>
    </row>
    <row r="28" spans="1:8" x14ac:dyDescent="0.35">
      <c r="A28" s="36">
        <f t="shared" si="0"/>
        <v>25</v>
      </c>
      <c r="B28" s="42">
        <v>44427</v>
      </c>
      <c r="C28" s="43" t="s">
        <v>316</v>
      </c>
      <c r="D28" s="41" t="s">
        <v>317</v>
      </c>
      <c r="E28" s="42">
        <v>44427</v>
      </c>
      <c r="F28" s="41" t="s">
        <v>122</v>
      </c>
      <c r="G28" s="41" t="s">
        <v>283</v>
      </c>
      <c r="H28" s="41">
        <v>13518</v>
      </c>
    </row>
    <row r="29" spans="1:8" x14ac:dyDescent="0.35">
      <c r="A29" s="36">
        <f t="shared" si="0"/>
        <v>26</v>
      </c>
      <c r="B29" s="42">
        <v>44428</v>
      </c>
      <c r="C29" s="43" t="s">
        <v>316</v>
      </c>
      <c r="D29" s="41" t="s">
        <v>315</v>
      </c>
      <c r="E29" s="42">
        <v>44430</v>
      </c>
      <c r="F29" s="41" t="s">
        <v>141</v>
      </c>
      <c r="G29" s="41" t="s">
        <v>128</v>
      </c>
      <c r="H29" s="41">
        <v>3006</v>
      </c>
    </row>
    <row r="30" spans="1:8" x14ac:dyDescent="0.35">
      <c r="A30" s="36">
        <f t="shared" si="0"/>
        <v>27</v>
      </c>
      <c r="B30" s="42">
        <v>44470</v>
      </c>
      <c r="C30" s="43" t="s">
        <v>112</v>
      </c>
      <c r="D30" s="41" t="s">
        <v>314</v>
      </c>
      <c r="E30" s="42">
        <v>44472</v>
      </c>
      <c r="F30" s="41" t="s">
        <v>122</v>
      </c>
      <c r="G30" s="41" t="s">
        <v>283</v>
      </c>
      <c r="H30" s="41">
        <v>18266</v>
      </c>
    </row>
    <row r="31" spans="1:8" x14ac:dyDescent="0.35">
      <c r="A31" s="36">
        <f t="shared" si="0"/>
        <v>28</v>
      </c>
      <c r="B31" s="42">
        <v>44470</v>
      </c>
      <c r="C31" s="43" t="s">
        <v>112</v>
      </c>
      <c r="D31" s="41" t="s">
        <v>313</v>
      </c>
      <c r="E31" s="42">
        <v>44472</v>
      </c>
      <c r="F31" s="41" t="s">
        <v>141</v>
      </c>
      <c r="G31" s="41" t="s">
        <v>128</v>
      </c>
      <c r="H31" s="41">
        <v>3304</v>
      </c>
    </row>
    <row r="32" spans="1:8" x14ac:dyDescent="0.35">
      <c r="A32" s="36">
        <f t="shared" si="0"/>
        <v>29</v>
      </c>
      <c r="B32" s="42">
        <v>44487</v>
      </c>
      <c r="C32" s="38" t="s">
        <v>233</v>
      </c>
      <c r="D32" s="41" t="s">
        <v>312</v>
      </c>
      <c r="E32" s="42">
        <v>44488</v>
      </c>
      <c r="F32" s="41" t="s">
        <v>211</v>
      </c>
      <c r="G32" s="41" t="s">
        <v>128</v>
      </c>
      <c r="H32" s="41">
        <v>32384</v>
      </c>
    </row>
    <row r="33" spans="1:8" x14ac:dyDescent="0.35">
      <c r="A33" s="36">
        <f t="shared" si="0"/>
        <v>30</v>
      </c>
      <c r="B33" s="42">
        <v>44541</v>
      </c>
      <c r="C33" s="43" t="s">
        <v>112</v>
      </c>
      <c r="D33" s="41" t="s">
        <v>311</v>
      </c>
      <c r="E33" s="42">
        <v>44543</v>
      </c>
      <c r="F33" s="41" t="s">
        <v>122</v>
      </c>
      <c r="G33" s="41" t="s">
        <v>283</v>
      </c>
      <c r="H33" s="41">
        <v>26860</v>
      </c>
    </row>
    <row r="34" spans="1:8" x14ac:dyDescent="0.35">
      <c r="A34" s="36">
        <f t="shared" si="0"/>
        <v>31</v>
      </c>
      <c r="B34" s="42">
        <v>44563</v>
      </c>
      <c r="C34" s="43" t="s">
        <v>112</v>
      </c>
      <c r="D34" s="41" t="s">
        <v>310</v>
      </c>
      <c r="E34" s="42">
        <v>44564</v>
      </c>
      <c r="F34" s="41" t="s">
        <v>122</v>
      </c>
      <c r="G34" s="41" t="s">
        <v>283</v>
      </c>
      <c r="H34" s="41">
        <v>25736</v>
      </c>
    </row>
    <row r="35" spans="1:8" x14ac:dyDescent="0.35">
      <c r="A35" s="36">
        <f t="shared" si="0"/>
        <v>32</v>
      </c>
      <c r="B35" s="42">
        <v>44598</v>
      </c>
      <c r="C35" s="43" t="s">
        <v>112</v>
      </c>
      <c r="D35" s="41" t="s">
        <v>309</v>
      </c>
      <c r="E35" s="42">
        <v>44598</v>
      </c>
      <c r="F35" s="41" t="s">
        <v>122</v>
      </c>
      <c r="G35" s="41" t="s">
        <v>141</v>
      </c>
      <c r="H35" s="41">
        <v>14653</v>
      </c>
    </row>
    <row r="36" spans="1:8" x14ac:dyDescent="0.35">
      <c r="A36" s="36">
        <f t="shared" si="0"/>
        <v>33</v>
      </c>
      <c r="B36" s="42">
        <v>44598</v>
      </c>
      <c r="C36" s="43" t="s">
        <v>112</v>
      </c>
      <c r="D36" s="41" t="s">
        <v>308</v>
      </c>
      <c r="E36" s="42">
        <v>44599</v>
      </c>
      <c r="F36" s="41" t="s">
        <v>141</v>
      </c>
      <c r="G36" s="41" t="s">
        <v>113</v>
      </c>
      <c r="H36" s="41">
        <v>6906</v>
      </c>
    </row>
    <row r="37" spans="1:8" x14ac:dyDescent="0.35">
      <c r="A37" s="36">
        <f t="shared" ref="A37:A68" si="1">A36+1</f>
        <v>34</v>
      </c>
      <c r="B37" s="42">
        <v>44598</v>
      </c>
      <c r="C37" s="43" t="s">
        <v>112</v>
      </c>
      <c r="D37" s="41" t="s">
        <v>307</v>
      </c>
      <c r="E37" s="42">
        <v>44599</v>
      </c>
      <c r="F37" s="41" t="s">
        <v>113</v>
      </c>
      <c r="G37" s="41" t="s">
        <v>283</v>
      </c>
      <c r="H37" s="41">
        <v>4475</v>
      </c>
    </row>
    <row r="38" spans="1:8" x14ac:dyDescent="0.35">
      <c r="A38" s="36">
        <f t="shared" si="1"/>
        <v>35</v>
      </c>
      <c r="B38" s="42">
        <v>44598</v>
      </c>
      <c r="C38" s="43" t="s">
        <v>112</v>
      </c>
      <c r="D38" s="41" t="s">
        <v>306</v>
      </c>
      <c r="E38" s="42">
        <v>44598</v>
      </c>
      <c r="F38" s="41" t="s">
        <v>141</v>
      </c>
      <c r="G38" s="41" t="s">
        <v>141</v>
      </c>
      <c r="H38" s="41">
        <v>3174</v>
      </c>
    </row>
    <row r="39" spans="1:8" x14ac:dyDescent="0.35">
      <c r="A39" s="36">
        <f t="shared" si="1"/>
        <v>36</v>
      </c>
      <c r="B39" s="42">
        <v>44600</v>
      </c>
      <c r="C39" s="43" t="s">
        <v>112</v>
      </c>
      <c r="D39" s="41" t="s">
        <v>305</v>
      </c>
      <c r="E39" s="42">
        <v>44601</v>
      </c>
      <c r="F39" s="41" t="s">
        <v>304</v>
      </c>
      <c r="G39" s="41"/>
      <c r="H39" s="41">
        <v>10205</v>
      </c>
    </row>
    <row r="40" spans="1:8" x14ac:dyDescent="0.35">
      <c r="A40" s="36">
        <f t="shared" si="1"/>
        <v>37</v>
      </c>
      <c r="B40" s="42">
        <v>44618</v>
      </c>
      <c r="C40" s="43" t="s">
        <v>112</v>
      </c>
      <c r="D40" s="41" t="s">
        <v>303</v>
      </c>
      <c r="E40" s="42">
        <v>44618</v>
      </c>
      <c r="F40" s="41" t="s">
        <v>231</v>
      </c>
      <c r="G40" s="41" t="s">
        <v>302</v>
      </c>
      <c r="H40" s="41">
        <v>21400</v>
      </c>
    </row>
    <row r="41" spans="1:8" x14ac:dyDescent="0.35">
      <c r="A41" s="36">
        <f t="shared" si="1"/>
        <v>38</v>
      </c>
      <c r="B41" s="42">
        <v>44619</v>
      </c>
      <c r="C41" s="43" t="s">
        <v>127</v>
      </c>
      <c r="D41" s="41" t="s">
        <v>301</v>
      </c>
      <c r="E41" s="42">
        <v>44624</v>
      </c>
      <c r="F41" s="41" t="s">
        <v>109</v>
      </c>
      <c r="G41" s="41" t="s">
        <v>109</v>
      </c>
      <c r="H41" s="41">
        <v>32408</v>
      </c>
    </row>
    <row r="42" spans="1:8" x14ac:dyDescent="0.35">
      <c r="A42" s="36">
        <f t="shared" si="1"/>
        <v>39</v>
      </c>
      <c r="B42" s="42">
        <v>44641</v>
      </c>
      <c r="C42" s="43" t="s">
        <v>300</v>
      </c>
      <c r="D42" s="41" t="s">
        <v>299</v>
      </c>
      <c r="E42" s="42">
        <v>44644</v>
      </c>
      <c r="F42" s="41" t="s">
        <v>283</v>
      </c>
      <c r="G42" s="41" t="s">
        <v>109</v>
      </c>
      <c r="H42" s="41">
        <v>37078</v>
      </c>
    </row>
    <row r="43" spans="1:8" x14ac:dyDescent="0.35">
      <c r="A43" s="36">
        <f t="shared" si="1"/>
        <v>40</v>
      </c>
      <c r="B43" s="42">
        <v>44625</v>
      </c>
      <c r="C43" s="38" t="s">
        <v>130</v>
      </c>
      <c r="D43" s="41" t="s">
        <v>298</v>
      </c>
      <c r="E43" s="42">
        <v>44691</v>
      </c>
      <c r="F43" s="41" t="s">
        <v>297</v>
      </c>
      <c r="G43" s="41" t="s">
        <v>296</v>
      </c>
      <c r="H43" s="41">
        <v>14481</v>
      </c>
    </row>
    <row r="44" spans="1:8" x14ac:dyDescent="0.35">
      <c r="A44" s="36">
        <f t="shared" si="1"/>
        <v>41</v>
      </c>
      <c r="B44" s="42">
        <v>44721</v>
      </c>
      <c r="C44" s="43" t="s">
        <v>290</v>
      </c>
      <c r="D44" s="41" t="s">
        <v>291</v>
      </c>
      <c r="E44" s="42">
        <v>44722</v>
      </c>
      <c r="F44" s="41" t="s">
        <v>283</v>
      </c>
      <c r="G44" s="41" t="s">
        <v>113</v>
      </c>
      <c r="H44" s="41">
        <v>17961</v>
      </c>
    </row>
    <row r="45" spans="1:8" x14ac:dyDescent="0.35">
      <c r="A45" s="36">
        <f t="shared" si="1"/>
        <v>42</v>
      </c>
      <c r="B45" s="42">
        <v>44721</v>
      </c>
      <c r="C45" s="43" t="s">
        <v>290</v>
      </c>
      <c r="D45" s="41" t="s">
        <v>295</v>
      </c>
      <c r="E45" s="42">
        <v>44723</v>
      </c>
      <c r="F45" s="41" t="s">
        <v>283</v>
      </c>
      <c r="G45" s="41" t="s">
        <v>177</v>
      </c>
      <c r="H45" s="41">
        <v>16755</v>
      </c>
    </row>
    <row r="46" spans="1:8" x14ac:dyDescent="0.35">
      <c r="A46" s="36">
        <f t="shared" si="1"/>
        <v>43</v>
      </c>
      <c r="B46" s="42">
        <v>44721</v>
      </c>
      <c r="C46" s="43" t="s">
        <v>290</v>
      </c>
      <c r="D46" s="41" t="s">
        <v>289</v>
      </c>
      <c r="E46" s="42">
        <v>44724</v>
      </c>
      <c r="F46" s="41" t="s">
        <v>177</v>
      </c>
      <c r="G46" s="41" t="s">
        <v>207</v>
      </c>
      <c r="H46" s="41">
        <v>13686</v>
      </c>
    </row>
    <row r="47" spans="1:8" x14ac:dyDescent="0.35">
      <c r="A47" s="36">
        <f t="shared" si="1"/>
        <v>44</v>
      </c>
      <c r="B47" s="42">
        <v>44723</v>
      </c>
      <c r="C47" s="43" t="s">
        <v>290</v>
      </c>
      <c r="D47" s="41" t="s">
        <v>294</v>
      </c>
      <c r="E47" s="42">
        <v>44725</v>
      </c>
      <c r="F47" s="41" t="s">
        <v>177</v>
      </c>
      <c r="G47" s="41" t="s">
        <v>283</v>
      </c>
      <c r="H47" s="41">
        <v>16155</v>
      </c>
    </row>
    <row r="48" spans="1:8" x14ac:dyDescent="0.35">
      <c r="A48" s="36">
        <f t="shared" si="1"/>
        <v>45</v>
      </c>
      <c r="B48" s="42">
        <v>44723</v>
      </c>
      <c r="C48" s="43" t="s">
        <v>293</v>
      </c>
      <c r="D48" s="41" t="s">
        <v>292</v>
      </c>
      <c r="E48" s="42">
        <v>44723</v>
      </c>
      <c r="F48" s="41" t="s">
        <v>128</v>
      </c>
      <c r="G48" s="41" t="s">
        <v>177</v>
      </c>
      <c r="H48" s="41">
        <v>9756</v>
      </c>
    </row>
    <row r="49" spans="1:8" x14ac:dyDescent="0.35">
      <c r="A49" s="36">
        <f t="shared" si="1"/>
        <v>46</v>
      </c>
      <c r="B49" s="42">
        <v>44727</v>
      </c>
      <c r="C49" s="43" t="s">
        <v>290</v>
      </c>
      <c r="D49" s="41" t="s">
        <v>291</v>
      </c>
      <c r="E49" s="42">
        <v>44722</v>
      </c>
      <c r="F49" s="41" t="s">
        <v>283</v>
      </c>
      <c r="G49" s="41" t="s">
        <v>113</v>
      </c>
      <c r="H49" s="41">
        <v>-10407</v>
      </c>
    </row>
    <row r="50" spans="1:8" x14ac:dyDescent="0.35">
      <c r="A50" s="36">
        <f t="shared" si="1"/>
        <v>47</v>
      </c>
      <c r="B50" s="42">
        <v>44727</v>
      </c>
      <c r="C50" s="43" t="s">
        <v>290</v>
      </c>
      <c r="D50" s="41" t="s">
        <v>289</v>
      </c>
      <c r="E50" s="42">
        <v>44724</v>
      </c>
      <c r="F50" s="41" t="s">
        <v>177</v>
      </c>
      <c r="G50" s="41" t="s">
        <v>283</v>
      </c>
      <c r="H50" s="41">
        <v>-6429</v>
      </c>
    </row>
    <row r="51" spans="1:8" x14ac:dyDescent="0.35">
      <c r="A51" s="36">
        <f t="shared" si="1"/>
        <v>48</v>
      </c>
      <c r="B51" s="42">
        <v>44741</v>
      </c>
      <c r="C51" s="43" t="s">
        <v>112</v>
      </c>
      <c r="D51" s="41" t="s">
        <v>288</v>
      </c>
      <c r="E51" s="42">
        <v>44741</v>
      </c>
      <c r="F51" s="41" t="s">
        <v>128</v>
      </c>
      <c r="G51" s="41" t="s">
        <v>141</v>
      </c>
      <c r="H51" s="41">
        <v>8605</v>
      </c>
    </row>
    <row r="52" spans="1:8" x14ac:dyDescent="0.35">
      <c r="A52" s="36">
        <f t="shared" si="1"/>
        <v>49</v>
      </c>
      <c r="B52" s="42">
        <v>44742</v>
      </c>
      <c r="C52" s="43" t="s">
        <v>112</v>
      </c>
      <c r="D52" s="41" t="s">
        <v>287</v>
      </c>
      <c r="E52" s="42">
        <v>44730</v>
      </c>
      <c r="F52" s="41" t="s">
        <v>141</v>
      </c>
      <c r="G52" s="41" t="s">
        <v>286</v>
      </c>
      <c r="H52" s="41">
        <v>10342</v>
      </c>
    </row>
    <row r="53" spans="1:8" x14ac:dyDescent="0.35">
      <c r="A53" s="36">
        <f t="shared" si="1"/>
        <v>50</v>
      </c>
      <c r="B53" s="42">
        <v>44757</v>
      </c>
      <c r="C53" s="38" t="s">
        <v>130</v>
      </c>
      <c r="D53" s="41" t="s">
        <v>285</v>
      </c>
      <c r="E53" s="42">
        <v>44760</v>
      </c>
      <c r="F53" s="41" t="s">
        <v>122</v>
      </c>
      <c r="G53" s="41" t="s">
        <v>207</v>
      </c>
      <c r="H53" s="41">
        <v>16843</v>
      </c>
    </row>
    <row r="54" spans="1:8" x14ac:dyDescent="0.35">
      <c r="A54" s="36">
        <f t="shared" si="1"/>
        <v>51</v>
      </c>
      <c r="B54" s="42">
        <v>44760</v>
      </c>
      <c r="C54" s="38" t="s">
        <v>130</v>
      </c>
      <c r="D54" s="41" t="s">
        <v>284</v>
      </c>
      <c r="E54" s="42">
        <v>44761</v>
      </c>
      <c r="F54" s="41" t="s">
        <v>207</v>
      </c>
      <c r="G54" s="41" t="s">
        <v>283</v>
      </c>
      <c r="H54" s="41">
        <v>8803</v>
      </c>
    </row>
    <row r="55" spans="1:8" x14ac:dyDescent="0.35">
      <c r="A55" s="36">
        <f t="shared" si="1"/>
        <v>52</v>
      </c>
      <c r="B55" s="42">
        <v>44821</v>
      </c>
      <c r="C55" s="38" t="s">
        <v>130</v>
      </c>
      <c r="D55" s="41" t="s">
        <v>282</v>
      </c>
      <c r="E55" s="42">
        <v>44826</v>
      </c>
      <c r="F55" s="41" t="s">
        <v>109</v>
      </c>
      <c r="G55" s="41" t="s">
        <v>281</v>
      </c>
      <c r="H55" s="36">
        <v>15452</v>
      </c>
    </row>
    <row r="56" spans="1:8" x14ac:dyDescent="0.35">
      <c r="A56" s="36">
        <f t="shared" si="1"/>
        <v>53</v>
      </c>
      <c r="B56" s="42">
        <v>44831</v>
      </c>
      <c r="C56" s="38" t="s">
        <v>130</v>
      </c>
      <c r="D56" s="41" t="s">
        <v>280</v>
      </c>
      <c r="E56" s="42">
        <v>44841</v>
      </c>
      <c r="F56" s="41" t="s">
        <v>135</v>
      </c>
      <c r="G56" s="41" t="s">
        <v>141</v>
      </c>
      <c r="H56" s="36">
        <v>6443</v>
      </c>
    </row>
    <row r="57" spans="1:8" x14ac:dyDescent="0.35">
      <c r="A57" s="36">
        <f t="shared" si="1"/>
        <v>54</v>
      </c>
      <c r="B57" s="42">
        <v>44832</v>
      </c>
      <c r="C57" s="38" t="s">
        <v>130</v>
      </c>
      <c r="D57" s="41" t="s">
        <v>279</v>
      </c>
      <c r="E57" s="42">
        <v>44841</v>
      </c>
      <c r="F57" s="41" t="s">
        <v>141</v>
      </c>
      <c r="G57" s="41" t="s">
        <v>276</v>
      </c>
      <c r="H57" s="41">
        <v>3667</v>
      </c>
    </row>
    <row r="58" spans="1:8" x14ac:dyDescent="0.35">
      <c r="A58" s="36">
        <f t="shared" si="1"/>
        <v>55</v>
      </c>
      <c r="B58" s="37">
        <v>44834</v>
      </c>
      <c r="C58" s="38" t="s">
        <v>125</v>
      </c>
      <c r="D58" s="41" t="s">
        <v>278</v>
      </c>
      <c r="E58" s="37">
        <v>44835</v>
      </c>
      <c r="F58" s="36" t="s">
        <v>135</v>
      </c>
      <c r="G58" s="36" t="s">
        <v>141</v>
      </c>
      <c r="H58" s="36">
        <v>14194</v>
      </c>
    </row>
    <row r="59" spans="1:8" x14ac:dyDescent="0.35">
      <c r="A59" s="36">
        <f t="shared" si="1"/>
        <v>56</v>
      </c>
      <c r="B59" s="37">
        <v>44834</v>
      </c>
      <c r="C59" s="38" t="s">
        <v>125</v>
      </c>
      <c r="D59" s="41" t="s">
        <v>278</v>
      </c>
      <c r="E59" s="37">
        <v>44837</v>
      </c>
      <c r="F59" s="36" t="s">
        <v>141</v>
      </c>
      <c r="G59" s="36" t="s">
        <v>110</v>
      </c>
      <c r="H59" s="36">
        <v>14194</v>
      </c>
    </row>
    <row r="60" spans="1:8" x14ac:dyDescent="0.35">
      <c r="A60" s="36">
        <f t="shared" si="1"/>
        <v>57</v>
      </c>
      <c r="B60" s="37">
        <v>44840</v>
      </c>
      <c r="C60" s="38" t="s">
        <v>130</v>
      </c>
      <c r="D60" s="41" t="s">
        <v>277</v>
      </c>
      <c r="E60" s="37">
        <v>44843</v>
      </c>
      <c r="F60" s="36" t="s">
        <v>276</v>
      </c>
      <c r="G60" s="36" t="s">
        <v>122</v>
      </c>
      <c r="H60" s="36">
        <v>9669</v>
      </c>
    </row>
    <row r="61" spans="1:8" x14ac:dyDescent="0.35">
      <c r="A61" s="36">
        <f t="shared" si="1"/>
        <v>58</v>
      </c>
      <c r="B61" s="37">
        <v>44889</v>
      </c>
      <c r="C61" s="38" t="s">
        <v>130</v>
      </c>
      <c r="D61" s="36" t="s">
        <v>275</v>
      </c>
      <c r="E61" s="37">
        <v>44907</v>
      </c>
      <c r="F61" s="36" t="s">
        <v>122</v>
      </c>
      <c r="G61" s="36" t="s">
        <v>110</v>
      </c>
      <c r="H61" s="36">
        <v>24921</v>
      </c>
    </row>
    <row r="62" spans="1:8" x14ac:dyDescent="0.35">
      <c r="A62" s="36">
        <f t="shared" si="1"/>
        <v>59</v>
      </c>
      <c r="B62" s="37">
        <v>44964</v>
      </c>
      <c r="C62" s="38" t="s">
        <v>112</v>
      </c>
      <c r="D62" s="36" t="s">
        <v>274</v>
      </c>
      <c r="E62" s="37">
        <v>44966</v>
      </c>
      <c r="F62" s="36" t="s">
        <v>128</v>
      </c>
      <c r="G62" s="36" t="s">
        <v>273</v>
      </c>
      <c r="H62" s="36">
        <v>15129</v>
      </c>
    </row>
    <row r="63" spans="1:8" x14ac:dyDescent="0.35">
      <c r="A63" s="36">
        <f t="shared" si="1"/>
        <v>60</v>
      </c>
      <c r="B63" s="37">
        <v>44968</v>
      </c>
      <c r="C63" s="38" t="s">
        <v>127</v>
      </c>
      <c r="D63" s="36" t="s">
        <v>272</v>
      </c>
      <c r="E63" s="37">
        <v>44984</v>
      </c>
      <c r="F63" s="36" t="s">
        <v>122</v>
      </c>
      <c r="G63" s="36" t="s">
        <v>271</v>
      </c>
      <c r="H63" s="36">
        <v>9227</v>
      </c>
    </row>
    <row r="64" spans="1:8" x14ac:dyDescent="0.35">
      <c r="A64" s="36">
        <f t="shared" si="1"/>
        <v>61</v>
      </c>
      <c r="B64" s="37">
        <v>44968</v>
      </c>
      <c r="C64" s="38" t="s">
        <v>127</v>
      </c>
      <c r="D64" s="36" t="s">
        <v>270</v>
      </c>
      <c r="E64" s="37">
        <v>44986</v>
      </c>
      <c r="F64" s="36" t="s">
        <v>267</v>
      </c>
      <c r="G64" s="36" t="s">
        <v>266</v>
      </c>
      <c r="H64" s="36">
        <v>5609</v>
      </c>
    </row>
    <row r="65" spans="1:8" x14ac:dyDescent="0.35">
      <c r="A65" s="36">
        <f t="shared" si="1"/>
        <v>62</v>
      </c>
      <c r="B65" s="37">
        <v>44985</v>
      </c>
      <c r="C65" s="38" t="s">
        <v>127</v>
      </c>
      <c r="D65" s="36" t="s">
        <v>269</v>
      </c>
      <c r="E65" s="37">
        <v>44985</v>
      </c>
      <c r="F65" s="36" t="s">
        <v>267</v>
      </c>
      <c r="G65" s="36" t="s">
        <v>266</v>
      </c>
      <c r="H65" s="36">
        <v>12972</v>
      </c>
    </row>
    <row r="66" spans="1:8" x14ac:dyDescent="0.35">
      <c r="A66" s="36">
        <f t="shared" si="1"/>
        <v>63</v>
      </c>
      <c r="B66" s="37">
        <v>44985</v>
      </c>
      <c r="C66" s="38" t="s">
        <v>127</v>
      </c>
      <c r="D66" s="36" t="s">
        <v>268</v>
      </c>
      <c r="E66" s="37">
        <v>44986</v>
      </c>
      <c r="F66" s="36" t="s">
        <v>267</v>
      </c>
      <c r="G66" s="36" t="s">
        <v>266</v>
      </c>
      <c r="H66" s="36">
        <v>-3485</v>
      </c>
    </row>
    <row r="67" spans="1:8" x14ac:dyDescent="0.35">
      <c r="A67" s="36">
        <f t="shared" si="1"/>
        <v>64</v>
      </c>
      <c r="B67" s="37">
        <v>44988</v>
      </c>
      <c r="C67" s="38" t="s">
        <v>130</v>
      </c>
      <c r="D67" s="36" t="s">
        <v>265</v>
      </c>
      <c r="E67" s="37">
        <v>44993</v>
      </c>
      <c r="F67" s="36" t="s">
        <v>122</v>
      </c>
      <c r="G67" s="36" t="s">
        <v>141</v>
      </c>
      <c r="H67" s="36">
        <v>9089</v>
      </c>
    </row>
    <row r="68" spans="1:8" x14ac:dyDescent="0.35">
      <c r="A68" s="36">
        <f t="shared" si="1"/>
        <v>65</v>
      </c>
      <c r="B68" s="37">
        <v>44988</v>
      </c>
      <c r="C68" s="38" t="s">
        <v>127</v>
      </c>
      <c r="D68" s="36" t="s">
        <v>264</v>
      </c>
      <c r="E68" s="37">
        <v>44990</v>
      </c>
      <c r="F68" s="36" t="s">
        <v>263</v>
      </c>
      <c r="G68" s="36" t="s">
        <v>109</v>
      </c>
      <c r="H68" s="36">
        <v>14542</v>
      </c>
    </row>
    <row r="69" spans="1:8" x14ac:dyDescent="0.35">
      <c r="A69" s="36">
        <f t="shared" ref="A69:A100" si="2">A68+1</f>
        <v>66</v>
      </c>
      <c r="B69" s="37">
        <v>44988</v>
      </c>
      <c r="C69" s="38" t="s">
        <v>112</v>
      </c>
      <c r="D69" s="36" t="s">
        <v>262</v>
      </c>
      <c r="E69" s="37">
        <v>44993</v>
      </c>
      <c r="F69" s="36" t="s">
        <v>110</v>
      </c>
      <c r="G69" s="36" t="s">
        <v>141</v>
      </c>
      <c r="H69" s="36">
        <v>6237</v>
      </c>
    </row>
    <row r="70" spans="1:8" x14ac:dyDescent="0.35">
      <c r="A70" s="36">
        <f t="shared" si="2"/>
        <v>67</v>
      </c>
      <c r="B70" s="37">
        <v>44988</v>
      </c>
      <c r="C70" s="38" t="s">
        <v>112</v>
      </c>
      <c r="D70" s="36" t="s">
        <v>261</v>
      </c>
      <c r="E70" s="37">
        <v>44996</v>
      </c>
      <c r="F70" s="36" t="s">
        <v>141</v>
      </c>
      <c r="G70" s="36" t="s">
        <v>110</v>
      </c>
      <c r="H70" s="36">
        <v>5586</v>
      </c>
    </row>
    <row r="71" spans="1:8" x14ac:dyDescent="0.35">
      <c r="A71" s="36">
        <f t="shared" si="2"/>
        <v>68</v>
      </c>
      <c r="B71" s="37">
        <v>44988</v>
      </c>
      <c r="C71" s="38" t="s">
        <v>130</v>
      </c>
      <c r="D71" s="36" t="s">
        <v>260</v>
      </c>
      <c r="E71" s="37">
        <v>44996</v>
      </c>
      <c r="F71" s="36" t="s">
        <v>141</v>
      </c>
      <c r="G71" s="36" t="s">
        <v>122</v>
      </c>
      <c r="H71" s="36">
        <v>15612</v>
      </c>
    </row>
    <row r="72" spans="1:8" x14ac:dyDescent="0.35">
      <c r="A72" s="36">
        <f t="shared" si="2"/>
        <v>69</v>
      </c>
      <c r="B72" s="37">
        <v>44991</v>
      </c>
      <c r="C72" s="38" t="s">
        <v>130</v>
      </c>
      <c r="D72" s="36" t="s">
        <v>259</v>
      </c>
      <c r="E72" s="37">
        <v>44995</v>
      </c>
      <c r="F72" s="36" t="s">
        <v>141</v>
      </c>
      <c r="G72" s="36" t="s">
        <v>122</v>
      </c>
      <c r="H72" s="36">
        <v>12694</v>
      </c>
    </row>
    <row r="73" spans="1:8" x14ac:dyDescent="0.35">
      <c r="A73" s="36">
        <f t="shared" si="2"/>
        <v>70</v>
      </c>
      <c r="B73" s="37">
        <v>44991</v>
      </c>
      <c r="C73" s="38" t="s">
        <v>112</v>
      </c>
      <c r="D73" s="36" t="s">
        <v>258</v>
      </c>
      <c r="E73" s="37">
        <v>44995</v>
      </c>
      <c r="F73" s="36" t="s">
        <v>141</v>
      </c>
      <c r="G73" s="36" t="s">
        <v>110</v>
      </c>
      <c r="H73" s="36">
        <v>5979</v>
      </c>
    </row>
    <row r="74" spans="1:8" x14ac:dyDescent="0.35">
      <c r="A74" s="36">
        <f t="shared" si="2"/>
        <v>71</v>
      </c>
      <c r="B74" s="37">
        <v>45000</v>
      </c>
      <c r="C74" s="38" t="s">
        <v>112</v>
      </c>
      <c r="D74" s="36" t="s">
        <v>257</v>
      </c>
      <c r="E74" s="37">
        <v>44996</v>
      </c>
      <c r="F74" s="36" t="s">
        <v>141</v>
      </c>
      <c r="G74" s="36" t="s">
        <v>110</v>
      </c>
      <c r="H74" s="36">
        <v>-3462</v>
      </c>
    </row>
    <row r="75" spans="1:8" x14ac:dyDescent="0.35">
      <c r="A75" s="36">
        <f t="shared" si="2"/>
        <v>72</v>
      </c>
      <c r="B75" s="37">
        <v>45000</v>
      </c>
      <c r="C75" s="38" t="s">
        <v>130</v>
      </c>
      <c r="D75" s="36" t="s">
        <v>256</v>
      </c>
      <c r="E75" s="37">
        <v>44996</v>
      </c>
      <c r="F75" s="36" t="s">
        <v>141</v>
      </c>
      <c r="G75" s="36" t="s">
        <v>122</v>
      </c>
      <c r="H75" s="36">
        <v>-12957</v>
      </c>
    </row>
    <row r="76" spans="1:8" x14ac:dyDescent="0.35">
      <c r="A76" s="36">
        <f t="shared" si="2"/>
        <v>73</v>
      </c>
      <c r="B76" s="37">
        <v>45030</v>
      </c>
      <c r="C76" s="38" t="s">
        <v>112</v>
      </c>
      <c r="D76" s="36" t="s">
        <v>255</v>
      </c>
      <c r="E76" s="37">
        <v>45032</v>
      </c>
      <c r="F76" s="36" t="s">
        <v>122</v>
      </c>
      <c r="G76" s="36" t="s">
        <v>110</v>
      </c>
      <c r="H76" s="36">
        <v>21118</v>
      </c>
    </row>
    <row r="77" spans="1:8" x14ac:dyDescent="0.35">
      <c r="A77" s="36">
        <f t="shared" si="2"/>
        <v>74</v>
      </c>
      <c r="B77" s="37">
        <v>45043</v>
      </c>
      <c r="C77" s="38" t="s">
        <v>130</v>
      </c>
      <c r="D77" s="36" t="s">
        <v>254</v>
      </c>
      <c r="E77" s="37">
        <v>45045</v>
      </c>
      <c r="F77" s="36" t="s">
        <v>122</v>
      </c>
      <c r="G77" s="36" t="s">
        <v>110</v>
      </c>
      <c r="H77" s="36">
        <v>20448</v>
      </c>
    </row>
    <row r="78" spans="1:8" x14ac:dyDescent="0.35">
      <c r="A78" s="36">
        <f t="shared" si="2"/>
        <v>75</v>
      </c>
      <c r="B78" s="37">
        <v>45049</v>
      </c>
      <c r="C78" s="38" t="s">
        <v>125</v>
      </c>
      <c r="D78" s="36" t="s">
        <v>253</v>
      </c>
      <c r="E78" s="37">
        <v>45050</v>
      </c>
      <c r="F78" s="36" t="s">
        <v>110</v>
      </c>
      <c r="G78" s="36" t="s">
        <v>122</v>
      </c>
      <c r="H78" s="36">
        <v>31694</v>
      </c>
    </row>
    <row r="79" spans="1:8" x14ac:dyDescent="0.35">
      <c r="A79" s="36">
        <f t="shared" si="2"/>
        <v>76</v>
      </c>
      <c r="B79" s="37">
        <v>45061</v>
      </c>
      <c r="C79" s="38" t="s">
        <v>127</v>
      </c>
      <c r="D79" s="36" t="s">
        <v>252</v>
      </c>
      <c r="E79" s="37">
        <v>45064</v>
      </c>
      <c r="F79" s="36" t="s">
        <v>128</v>
      </c>
      <c r="G79" s="36" t="s">
        <v>251</v>
      </c>
      <c r="H79" s="36">
        <v>14765</v>
      </c>
    </row>
    <row r="80" spans="1:8" x14ac:dyDescent="0.35">
      <c r="A80" s="36">
        <f t="shared" si="2"/>
        <v>77</v>
      </c>
      <c r="B80" s="37">
        <v>45070</v>
      </c>
      <c r="C80" s="38" t="s">
        <v>127</v>
      </c>
      <c r="D80" s="36" t="s">
        <v>250</v>
      </c>
      <c r="E80" s="37">
        <v>45082</v>
      </c>
      <c r="F80" s="36" t="s">
        <v>109</v>
      </c>
      <c r="G80" s="36" t="s">
        <v>169</v>
      </c>
      <c r="H80" s="36">
        <v>18817</v>
      </c>
    </row>
    <row r="81" spans="1:8" x14ac:dyDescent="0.35">
      <c r="A81" s="36">
        <f t="shared" si="2"/>
        <v>78</v>
      </c>
      <c r="B81" s="37">
        <v>45110</v>
      </c>
      <c r="C81" s="38" t="s">
        <v>112</v>
      </c>
      <c r="D81" s="36" t="s">
        <v>249</v>
      </c>
      <c r="E81" s="37">
        <v>45110</v>
      </c>
      <c r="F81" s="36" t="s">
        <v>122</v>
      </c>
      <c r="G81" s="36" t="s">
        <v>109</v>
      </c>
      <c r="H81" s="36">
        <v>3594</v>
      </c>
    </row>
    <row r="82" spans="1:8" x14ac:dyDescent="0.35">
      <c r="A82" s="36">
        <f t="shared" si="2"/>
        <v>79</v>
      </c>
      <c r="B82" s="37">
        <v>45110</v>
      </c>
      <c r="C82" s="38" t="s">
        <v>112</v>
      </c>
      <c r="D82" s="36" t="s">
        <v>248</v>
      </c>
      <c r="E82" s="37">
        <v>45111</v>
      </c>
      <c r="F82" s="36" t="s">
        <v>109</v>
      </c>
      <c r="G82" s="36" t="s">
        <v>110</v>
      </c>
      <c r="H82" s="36">
        <v>12752</v>
      </c>
    </row>
    <row r="83" spans="1:8" x14ac:dyDescent="0.35">
      <c r="A83" s="36">
        <f t="shared" si="2"/>
        <v>80</v>
      </c>
      <c r="B83" s="37">
        <v>45110</v>
      </c>
      <c r="C83" s="38" t="s">
        <v>130</v>
      </c>
      <c r="D83" s="36" t="s">
        <v>247</v>
      </c>
      <c r="E83" s="37">
        <v>45119</v>
      </c>
      <c r="F83" s="36" t="s">
        <v>122</v>
      </c>
      <c r="G83" s="36" t="s">
        <v>110</v>
      </c>
      <c r="H83" s="36">
        <v>14144</v>
      </c>
    </row>
    <row r="84" spans="1:8" x14ac:dyDescent="0.35">
      <c r="A84" s="36">
        <f t="shared" si="2"/>
        <v>81</v>
      </c>
      <c r="B84" s="37">
        <v>45118</v>
      </c>
      <c r="C84" s="38" t="s">
        <v>130</v>
      </c>
      <c r="D84" s="36" t="s">
        <v>246</v>
      </c>
      <c r="E84" s="37">
        <v>45124</v>
      </c>
      <c r="F84" s="36" t="s">
        <v>122</v>
      </c>
      <c r="G84" s="36" t="s">
        <v>110</v>
      </c>
      <c r="H84" s="36">
        <v>4112</v>
      </c>
    </row>
    <row r="85" spans="1:8" x14ac:dyDescent="0.35">
      <c r="A85" s="36">
        <f t="shared" si="2"/>
        <v>82</v>
      </c>
      <c r="B85" s="37">
        <v>45128</v>
      </c>
      <c r="C85" s="38" t="s">
        <v>125</v>
      </c>
      <c r="D85" s="36" t="s">
        <v>245</v>
      </c>
      <c r="E85" s="37">
        <v>45149</v>
      </c>
      <c r="F85" s="36" t="s">
        <v>110</v>
      </c>
      <c r="G85" s="36" t="s">
        <v>213</v>
      </c>
      <c r="H85" s="36">
        <v>32742</v>
      </c>
    </row>
    <row r="86" spans="1:8" x14ac:dyDescent="0.35">
      <c r="A86" s="36">
        <f t="shared" si="2"/>
        <v>83</v>
      </c>
      <c r="B86" s="37">
        <v>45134</v>
      </c>
      <c r="C86" s="38" t="s">
        <v>125</v>
      </c>
      <c r="D86" s="36" t="s">
        <v>244</v>
      </c>
      <c r="E86" s="37">
        <v>45148</v>
      </c>
      <c r="F86" s="36" t="s">
        <v>110</v>
      </c>
      <c r="G86" s="36" t="s">
        <v>213</v>
      </c>
      <c r="H86" s="36">
        <v>28132</v>
      </c>
    </row>
    <row r="87" spans="1:8" x14ac:dyDescent="0.35">
      <c r="A87" s="36">
        <f t="shared" si="2"/>
        <v>84</v>
      </c>
      <c r="B87" s="37">
        <v>45138</v>
      </c>
      <c r="C87" s="38" t="s">
        <v>127</v>
      </c>
      <c r="D87" s="36" t="s">
        <v>243</v>
      </c>
      <c r="E87" s="37">
        <v>45148</v>
      </c>
      <c r="F87" s="36" t="s">
        <v>241</v>
      </c>
      <c r="G87" s="36" t="s">
        <v>122</v>
      </c>
      <c r="H87" s="36">
        <v>7750</v>
      </c>
    </row>
    <row r="88" spans="1:8" x14ac:dyDescent="0.35">
      <c r="A88" s="36">
        <f t="shared" si="2"/>
        <v>85</v>
      </c>
      <c r="B88" s="37">
        <v>45138</v>
      </c>
      <c r="C88" s="38" t="s">
        <v>127</v>
      </c>
      <c r="D88" s="36" t="s">
        <v>242</v>
      </c>
      <c r="E88" s="37">
        <v>45154</v>
      </c>
      <c r="F88" s="36" t="s">
        <v>122</v>
      </c>
      <c r="G88" s="36" t="s">
        <v>241</v>
      </c>
      <c r="H88" s="36">
        <v>7037</v>
      </c>
    </row>
    <row r="89" spans="1:8" x14ac:dyDescent="0.35">
      <c r="A89" s="36">
        <f t="shared" si="2"/>
        <v>86</v>
      </c>
      <c r="B89" s="37">
        <v>45138</v>
      </c>
      <c r="C89" s="38" t="s">
        <v>125</v>
      </c>
      <c r="D89" s="36" t="s">
        <v>240</v>
      </c>
      <c r="E89" s="37">
        <v>45149</v>
      </c>
      <c r="F89" s="36" t="s">
        <v>110</v>
      </c>
      <c r="G89" s="36" t="s">
        <v>122</v>
      </c>
      <c r="H89" s="36">
        <v>-27036</v>
      </c>
    </row>
    <row r="90" spans="1:8" x14ac:dyDescent="0.35">
      <c r="A90" s="36">
        <f t="shared" si="2"/>
        <v>87</v>
      </c>
      <c r="B90" s="37">
        <v>45145</v>
      </c>
      <c r="C90" s="38" t="s">
        <v>130</v>
      </c>
      <c r="D90" s="36" t="s">
        <v>239</v>
      </c>
      <c r="E90" s="37">
        <v>45147</v>
      </c>
      <c r="F90" s="36" t="s">
        <v>135</v>
      </c>
      <c r="G90" s="36" t="s">
        <v>141</v>
      </c>
      <c r="H90" s="36">
        <v>5916</v>
      </c>
    </row>
    <row r="91" spans="1:8" x14ac:dyDescent="0.35">
      <c r="A91" s="36">
        <f t="shared" si="2"/>
        <v>88</v>
      </c>
      <c r="B91" s="37">
        <v>45149</v>
      </c>
      <c r="C91" s="38" t="s">
        <v>112</v>
      </c>
      <c r="D91" s="36" t="s">
        <v>238</v>
      </c>
      <c r="E91" s="37">
        <v>45154</v>
      </c>
      <c r="F91" s="36" t="s">
        <v>122</v>
      </c>
      <c r="G91" s="36" t="s">
        <v>110</v>
      </c>
      <c r="H91" s="36">
        <v>18262</v>
      </c>
    </row>
    <row r="92" spans="1:8" x14ac:dyDescent="0.35">
      <c r="A92" s="36">
        <f t="shared" si="2"/>
        <v>89</v>
      </c>
      <c r="B92" s="37">
        <v>45153</v>
      </c>
      <c r="C92" s="38" t="s">
        <v>112</v>
      </c>
      <c r="D92" s="36" t="s">
        <v>237</v>
      </c>
      <c r="E92" s="36"/>
      <c r="F92" s="36" t="s">
        <v>236</v>
      </c>
      <c r="G92" s="36" t="s">
        <v>141</v>
      </c>
      <c r="H92" s="36">
        <v>10252</v>
      </c>
    </row>
    <row r="93" spans="1:8" x14ac:dyDescent="0.35">
      <c r="A93" s="36">
        <f t="shared" si="2"/>
        <v>90</v>
      </c>
      <c r="B93" s="37">
        <v>45166</v>
      </c>
      <c r="C93" s="38" t="s">
        <v>112</v>
      </c>
      <c r="D93" s="36" t="s">
        <v>235</v>
      </c>
      <c r="E93" s="37">
        <v>45165</v>
      </c>
      <c r="F93" s="36" t="s">
        <v>231</v>
      </c>
      <c r="G93" s="36" t="s">
        <v>234</v>
      </c>
      <c r="H93" s="36">
        <v>15180</v>
      </c>
    </row>
    <row r="94" spans="1:8" x14ac:dyDescent="0.35">
      <c r="A94" s="36">
        <f t="shared" si="2"/>
        <v>91</v>
      </c>
      <c r="B94" s="37">
        <v>45195</v>
      </c>
      <c r="C94" s="38" t="s">
        <v>233</v>
      </c>
      <c r="D94" s="36" t="s">
        <v>232</v>
      </c>
      <c r="E94" s="37">
        <v>45193</v>
      </c>
      <c r="F94" s="36" t="s">
        <v>231</v>
      </c>
      <c r="G94" s="36" t="s">
        <v>141</v>
      </c>
      <c r="H94" s="36">
        <v>10939</v>
      </c>
    </row>
    <row r="95" spans="1:8" x14ac:dyDescent="0.35">
      <c r="A95" s="36">
        <f t="shared" si="2"/>
        <v>92</v>
      </c>
      <c r="B95" s="37">
        <v>45197</v>
      </c>
      <c r="C95" s="38" t="s">
        <v>127</v>
      </c>
      <c r="D95" s="36" t="s">
        <v>230</v>
      </c>
      <c r="E95" s="37">
        <v>45200</v>
      </c>
      <c r="F95" s="36" t="s">
        <v>122</v>
      </c>
      <c r="G95" s="36" t="s">
        <v>169</v>
      </c>
      <c r="H95" s="36">
        <v>6603</v>
      </c>
    </row>
    <row r="96" spans="1:8" x14ac:dyDescent="0.35">
      <c r="A96" s="36">
        <f t="shared" si="2"/>
        <v>93</v>
      </c>
      <c r="B96" s="37">
        <v>45206</v>
      </c>
      <c r="C96" s="38" t="s">
        <v>130</v>
      </c>
      <c r="D96" s="36" t="s">
        <v>229</v>
      </c>
      <c r="E96" s="37">
        <v>45216</v>
      </c>
      <c r="F96" s="36" t="s">
        <v>110</v>
      </c>
      <c r="G96" s="36" t="s">
        <v>122</v>
      </c>
      <c r="H96" s="36">
        <v>10412</v>
      </c>
    </row>
    <row r="97" spans="1:8" x14ac:dyDescent="0.35">
      <c r="A97" s="36">
        <f t="shared" si="2"/>
        <v>94</v>
      </c>
      <c r="B97" s="37">
        <v>45229</v>
      </c>
      <c r="C97" s="38" t="s">
        <v>112</v>
      </c>
      <c r="D97" s="36" t="s">
        <v>228</v>
      </c>
      <c r="E97" s="37">
        <v>45234</v>
      </c>
      <c r="F97" s="36" t="s">
        <v>110</v>
      </c>
      <c r="G97" s="36" t="s">
        <v>122</v>
      </c>
      <c r="H97" s="36">
        <v>16077</v>
      </c>
    </row>
    <row r="98" spans="1:8" x14ac:dyDescent="0.35">
      <c r="A98" s="36">
        <f t="shared" si="2"/>
        <v>95</v>
      </c>
      <c r="B98" s="37">
        <v>45232</v>
      </c>
      <c r="C98" s="38" t="s">
        <v>112</v>
      </c>
      <c r="D98" s="36" t="s">
        <v>227</v>
      </c>
      <c r="E98" s="37">
        <v>45234</v>
      </c>
      <c r="F98" s="36" t="s">
        <v>141</v>
      </c>
      <c r="G98" s="36" t="s">
        <v>122</v>
      </c>
      <c r="H98" s="36">
        <v>11396</v>
      </c>
    </row>
    <row r="99" spans="1:8" x14ac:dyDescent="0.35">
      <c r="A99" s="36">
        <f t="shared" si="2"/>
        <v>96</v>
      </c>
      <c r="B99" s="37">
        <v>45236</v>
      </c>
      <c r="C99" s="38" t="s">
        <v>112</v>
      </c>
      <c r="D99" s="36" t="s">
        <v>226</v>
      </c>
      <c r="E99" s="37">
        <v>45239</v>
      </c>
      <c r="F99" s="36" t="s">
        <v>177</v>
      </c>
      <c r="G99" s="36" t="s">
        <v>122</v>
      </c>
      <c r="H99" s="36">
        <v>14587</v>
      </c>
    </row>
    <row r="100" spans="1:8" x14ac:dyDescent="0.35">
      <c r="A100" s="36">
        <f t="shared" si="2"/>
        <v>97</v>
      </c>
      <c r="B100" s="37">
        <v>45245</v>
      </c>
      <c r="C100" s="38" t="s">
        <v>112</v>
      </c>
      <c r="D100" s="36" t="s">
        <v>225</v>
      </c>
      <c r="E100" s="37">
        <v>45234</v>
      </c>
      <c r="F100" s="36" t="s">
        <v>141</v>
      </c>
      <c r="G100" s="36" t="s">
        <v>122</v>
      </c>
      <c r="H100" s="36">
        <v>-7008</v>
      </c>
    </row>
    <row r="101" spans="1:8" x14ac:dyDescent="0.35">
      <c r="A101" s="36">
        <f t="shared" ref="A101:A132" si="3">A100+1</f>
        <v>98</v>
      </c>
      <c r="B101" s="37">
        <v>45245</v>
      </c>
      <c r="C101" s="38" t="s">
        <v>112</v>
      </c>
      <c r="D101" s="36" t="s">
        <v>224</v>
      </c>
      <c r="E101" s="37">
        <v>45234</v>
      </c>
      <c r="F101" s="36" t="s">
        <v>110</v>
      </c>
      <c r="G101" s="36" t="s">
        <v>122</v>
      </c>
      <c r="H101" s="36">
        <v>-13913</v>
      </c>
    </row>
    <row r="102" spans="1:8" x14ac:dyDescent="0.35">
      <c r="A102" s="36">
        <f t="shared" si="3"/>
        <v>99</v>
      </c>
      <c r="B102" s="37">
        <v>45253</v>
      </c>
      <c r="C102" s="38" t="s">
        <v>112</v>
      </c>
      <c r="D102" s="36" t="s">
        <v>223</v>
      </c>
      <c r="E102" s="37">
        <v>45254</v>
      </c>
      <c r="F102" s="36" t="s">
        <v>141</v>
      </c>
      <c r="G102" s="36" t="s">
        <v>110</v>
      </c>
      <c r="H102" s="36">
        <v>13249</v>
      </c>
    </row>
    <row r="103" spans="1:8" x14ac:dyDescent="0.35">
      <c r="A103" s="36">
        <f t="shared" si="3"/>
        <v>100</v>
      </c>
      <c r="B103" s="37">
        <v>45295</v>
      </c>
      <c r="C103" s="38" t="s">
        <v>127</v>
      </c>
      <c r="D103" s="36" t="s">
        <v>222</v>
      </c>
      <c r="E103" s="37">
        <v>45296</v>
      </c>
      <c r="F103" s="36" t="s">
        <v>122</v>
      </c>
      <c r="G103" s="36" t="s">
        <v>169</v>
      </c>
      <c r="H103" s="36">
        <v>19420</v>
      </c>
    </row>
    <row r="104" spans="1:8" x14ac:dyDescent="0.35">
      <c r="A104" s="36">
        <f t="shared" si="3"/>
        <v>101</v>
      </c>
      <c r="B104" s="37">
        <v>45299</v>
      </c>
      <c r="C104" s="38" t="s">
        <v>112</v>
      </c>
      <c r="D104" s="36" t="s">
        <v>221</v>
      </c>
      <c r="E104" s="37">
        <v>45312</v>
      </c>
      <c r="F104" s="36" t="s">
        <v>220</v>
      </c>
      <c r="G104" s="36" t="s">
        <v>110</v>
      </c>
      <c r="H104" s="36">
        <v>23536</v>
      </c>
    </row>
    <row r="105" spans="1:8" x14ac:dyDescent="0.35">
      <c r="A105" s="36">
        <f t="shared" si="3"/>
        <v>102</v>
      </c>
      <c r="B105" s="37">
        <v>45314</v>
      </c>
      <c r="C105" s="38" t="s">
        <v>112</v>
      </c>
      <c r="D105" s="37" t="s">
        <v>219</v>
      </c>
      <c r="E105" s="37">
        <v>45316</v>
      </c>
      <c r="F105" s="36" t="s">
        <v>110</v>
      </c>
      <c r="G105" s="36" t="s">
        <v>122</v>
      </c>
      <c r="H105" s="36">
        <v>35995</v>
      </c>
    </row>
    <row r="106" spans="1:8" x14ac:dyDescent="0.35">
      <c r="A106" s="36">
        <f t="shared" si="3"/>
        <v>103</v>
      </c>
      <c r="B106" s="37">
        <v>45319</v>
      </c>
      <c r="C106" s="38" t="s">
        <v>112</v>
      </c>
      <c r="D106" s="37" t="s">
        <v>218</v>
      </c>
      <c r="E106" s="37">
        <v>45319</v>
      </c>
      <c r="F106" s="36" t="s">
        <v>128</v>
      </c>
      <c r="G106" s="36" t="s">
        <v>141</v>
      </c>
      <c r="H106" s="36">
        <v>7759</v>
      </c>
    </row>
    <row r="107" spans="1:8" x14ac:dyDescent="0.35">
      <c r="A107" s="36">
        <f t="shared" si="3"/>
        <v>104</v>
      </c>
      <c r="B107" s="37">
        <v>45328</v>
      </c>
      <c r="C107" s="38" t="s">
        <v>130</v>
      </c>
      <c r="D107" s="36" t="s">
        <v>217</v>
      </c>
      <c r="E107" s="37">
        <v>45329</v>
      </c>
      <c r="F107" s="36" t="s">
        <v>109</v>
      </c>
      <c r="G107" s="36" t="s">
        <v>110</v>
      </c>
      <c r="H107" s="36">
        <v>19532</v>
      </c>
    </row>
    <row r="108" spans="1:8" x14ac:dyDescent="0.35">
      <c r="A108" s="36">
        <f t="shared" si="3"/>
        <v>105</v>
      </c>
      <c r="B108" s="37">
        <v>45337</v>
      </c>
      <c r="C108" s="38" t="s">
        <v>216</v>
      </c>
      <c r="D108" s="36" t="s">
        <v>215</v>
      </c>
      <c r="E108" s="37">
        <v>45337</v>
      </c>
      <c r="F108" s="36"/>
      <c r="G108" s="36"/>
      <c r="H108" s="36">
        <v>31784</v>
      </c>
    </row>
    <row r="109" spans="1:8" x14ac:dyDescent="0.35">
      <c r="A109" s="36">
        <f t="shared" si="3"/>
        <v>106</v>
      </c>
      <c r="B109" s="37">
        <v>45346</v>
      </c>
      <c r="C109" s="38" t="s">
        <v>130</v>
      </c>
      <c r="D109" s="36" t="s">
        <v>214</v>
      </c>
      <c r="E109" s="37">
        <v>45349</v>
      </c>
      <c r="F109" s="36" t="s">
        <v>110</v>
      </c>
      <c r="G109" s="36" t="s">
        <v>213</v>
      </c>
      <c r="H109" s="36">
        <v>28916</v>
      </c>
    </row>
    <row r="110" spans="1:8" x14ac:dyDescent="0.35">
      <c r="A110" s="36">
        <f t="shared" si="3"/>
        <v>107</v>
      </c>
      <c r="B110" s="37">
        <v>45379</v>
      </c>
      <c r="C110" s="38" t="s">
        <v>112</v>
      </c>
      <c r="D110" s="36" t="s">
        <v>212</v>
      </c>
      <c r="E110" s="37">
        <v>45379</v>
      </c>
      <c r="F110" s="36" t="s">
        <v>110</v>
      </c>
      <c r="G110" s="36" t="s">
        <v>211</v>
      </c>
      <c r="H110" s="36">
        <v>19217</v>
      </c>
    </row>
    <row r="111" spans="1:8" x14ac:dyDescent="0.35">
      <c r="A111" s="36">
        <f t="shared" si="3"/>
        <v>108</v>
      </c>
      <c r="B111" s="37">
        <v>45381</v>
      </c>
      <c r="C111" s="38" t="s">
        <v>112</v>
      </c>
      <c r="D111" s="36" t="s">
        <v>210</v>
      </c>
      <c r="E111" s="37">
        <v>45385</v>
      </c>
      <c r="F111" s="36" t="s">
        <v>122</v>
      </c>
      <c r="G111" s="36" t="s">
        <v>110</v>
      </c>
      <c r="H111" s="36">
        <v>21775</v>
      </c>
    </row>
    <row r="112" spans="1:8" x14ac:dyDescent="0.35">
      <c r="A112" s="36">
        <f t="shared" si="3"/>
        <v>109</v>
      </c>
      <c r="B112" s="37">
        <v>45381</v>
      </c>
      <c r="C112" s="38" t="s">
        <v>130</v>
      </c>
      <c r="D112" s="36" t="s">
        <v>209</v>
      </c>
      <c r="E112" s="37">
        <v>45389</v>
      </c>
      <c r="F112" s="36" t="s">
        <v>122</v>
      </c>
      <c r="G112" s="36" t="s">
        <v>110</v>
      </c>
      <c r="H112" s="36">
        <v>18783</v>
      </c>
    </row>
    <row r="113" spans="1:8" x14ac:dyDescent="0.35">
      <c r="A113" s="36">
        <f t="shared" si="3"/>
        <v>110</v>
      </c>
      <c r="B113" s="37">
        <v>45411</v>
      </c>
      <c r="C113" s="38" t="s">
        <v>112</v>
      </c>
      <c r="D113" s="36" t="s">
        <v>208</v>
      </c>
      <c r="E113" s="37">
        <v>45411</v>
      </c>
      <c r="F113" s="36" t="s">
        <v>207</v>
      </c>
      <c r="G113" s="36" t="s">
        <v>110</v>
      </c>
      <c r="H113" s="36">
        <v>9612</v>
      </c>
    </row>
    <row r="114" spans="1:8" x14ac:dyDescent="0.35">
      <c r="A114" s="36">
        <f t="shared" si="3"/>
        <v>111</v>
      </c>
      <c r="B114" s="37">
        <v>45412</v>
      </c>
      <c r="C114" s="38" t="s">
        <v>130</v>
      </c>
      <c r="D114" s="36" t="s">
        <v>206</v>
      </c>
      <c r="E114" s="37">
        <v>45418</v>
      </c>
      <c r="F114" s="36" t="s">
        <v>177</v>
      </c>
      <c r="G114" s="36" t="s">
        <v>122</v>
      </c>
      <c r="H114" s="36">
        <v>14514</v>
      </c>
    </row>
    <row r="115" spans="1:8" x14ac:dyDescent="0.35">
      <c r="A115" s="36">
        <f t="shared" si="3"/>
        <v>112</v>
      </c>
      <c r="B115" s="37">
        <v>45412</v>
      </c>
      <c r="C115" s="38" t="s">
        <v>127</v>
      </c>
      <c r="D115" s="36" t="s">
        <v>205</v>
      </c>
      <c r="E115" s="37">
        <v>45416</v>
      </c>
      <c r="F115" s="36" t="s">
        <v>204</v>
      </c>
      <c r="G115" s="36" t="s">
        <v>203</v>
      </c>
      <c r="H115" s="36">
        <v>11304</v>
      </c>
    </row>
    <row r="116" spans="1:8" x14ac:dyDescent="0.35">
      <c r="A116" s="36">
        <f t="shared" si="3"/>
        <v>113</v>
      </c>
      <c r="B116" s="37">
        <v>45413</v>
      </c>
      <c r="C116" s="38" t="s">
        <v>127</v>
      </c>
      <c r="D116" s="36" t="s">
        <v>202</v>
      </c>
      <c r="E116" s="37">
        <v>45416</v>
      </c>
      <c r="F116" s="36" t="s">
        <v>128</v>
      </c>
      <c r="G116" s="36" t="s">
        <v>201</v>
      </c>
      <c r="H116" s="36">
        <v>25416</v>
      </c>
    </row>
    <row r="117" spans="1:8" x14ac:dyDescent="0.35">
      <c r="A117" s="36">
        <f t="shared" si="3"/>
        <v>114</v>
      </c>
      <c r="B117" s="37">
        <v>45414</v>
      </c>
      <c r="C117" s="38" t="s">
        <v>112</v>
      </c>
      <c r="D117" s="36" t="s">
        <v>200</v>
      </c>
      <c r="E117" s="37">
        <v>45424</v>
      </c>
      <c r="F117" s="36" t="s">
        <v>110</v>
      </c>
      <c r="G117" s="36" t="s">
        <v>199</v>
      </c>
      <c r="H117" s="36">
        <v>3712</v>
      </c>
    </row>
    <row r="118" spans="1:8" x14ac:dyDescent="0.35">
      <c r="A118" s="36">
        <f t="shared" si="3"/>
        <v>115</v>
      </c>
      <c r="B118" s="37">
        <v>45425</v>
      </c>
      <c r="C118" s="38" t="s">
        <v>112</v>
      </c>
      <c r="D118" s="36" t="s">
        <v>198</v>
      </c>
      <c r="E118" s="37">
        <v>45426</v>
      </c>
      <c r="F118" s="36" t="s">
        <v>141</v>
      </c>
      <c r="G118" s="36" t="s">
        <v>110</v>
      </c>
      <c r="H118" s="36">
        <v>3708</v>
      </c>
    </row>
    <row r="119" spans="1:8" x14ac:dyDescent="0.35">
      <c r="A119" s="36">
        <f t="shared" si="3"/>
        <v>116</v>
      </c>
      <c r="B119" s="37">
        <v>45431</v>
      </c>
      <c r="C119" s="38" t="s">
        <v>112</v>
      </c>
      <c r="D119" s="36" t="s">
        <v>197</v>
      </c>
      <c r="E119" s="37">
        <v>45432</v>
      </c>
      <c r="F119" s="36" t="s">
        <v>141</v>
      </c>
      <c r="G119" s="36" t="s">
        <v>122</v>
      </c>
      <c r="H119" s="36">
        <v>20192</v>
      </c>
    </row>
    <row r="120" spans="1:8" x14ac:dyDescent="0.35">
      <c r="A120" s="36">
        <f t="shared" si="3"/>
        <v>117</v>
      </c>
      <c r="B120" s="37">
        <v>45442</v>
      </c>
      <c r="C120" s="38" t="s">
        <v>127</v>
      </c>
      <c r="D120" s="36" t="s">
        <v>196</v>
      </c>
      <c r="E120" s="37">
        <v>45447</v>
      </c>
      <c r="F120" s="36" t="s">
        <v>109</v>
      </c>
      <c r="G120" s="36" t="s">
        <v>113</v>
      </c>
      <c r="H120" s="36">
        <v>10130</v>
      </c>
    </row>
    <row r="121" spans="1:8" x14ac:dyDescent="0.35">
      <c r="A121" s="36">
        <f t="shared" si="3"/>
        <v>118</v>
      </c>
      <c r="B121" s="37">
        <v>45447</v>
      </c>
      <c r="C121" s="38" t="s">
        <v>112</v>
      </c>
      <c r="D121" s="36" t="s">
        <v>195</v>
      </c>
      <c r="E121" s="37">
        <v>45447</v>
      </c>
      <c r="F121" s="36" t="s">
        <v>113</v>
      </c>
      <c r="G121" s="36" t="s">
        <v>110</v>
      </c>
      <c r="H121" s="36">
        <v>2673</v>
      </c>
    </row>
    <row r="122" spans="1:8" x14ac:dyDescent="0.35">
      <c r="A122" s="36">
        <f t="shared" si="3"/>
        <v>119</v>
      </c>
      <c r="B122" s="37">
        <v>45448</v>
      </c>
      <c r="C122" s="38" t="s">
        <v>127</v>
      </c>
      <c r="D122" s="36" t="s">
        <v>194</v>
      </c>
      <c r="E122" s="37">
        <v>45450</v>
      </c>
      <c r="F122" s="36" t="s">
        <v>113</v>
      </c>
      <c r="G122" s="36" t="s">
        <v>110</v>
      </c>
      <c r="H122" s="36">
        <v>2673</v>
      </c>
    </row>
    <row r="123" spans="1:8" x14ac:dyDescent="0.35">
      <c r="A123" s="36">
        <f t="shared" si="3"/>
        <v>120</v>
      </c>
      <c r="B123" s="37">
        <v>45453</v>
      </c>
      <c r="C123" s="38" t="s">
        <v>127</v>
      </c>
      <c r="D123" s="36" t="s">
        <v>193</v>
      </c>
      <c r="E123" s="37">
        <v>45453</v>
      </c>
      <c r="F123" s="36" t="s">
        <v>110</v>
      </c>
      <c r="G123" s="36" t="s">
        <v>122</v>
      </c>
      <c r="H123" s="36">
        <v>24066</v>
      </c>
    </row>
    <row r="124" spans="1:8" x14ac:dyDescent="0.35">
      <c r="A124" s="36">
        <f t="shared" si="3"/>
        <v>121</v>
      </c>
      <c r="B124" s="37">
        <v>45453</v>
      </c>
      <c r="C124" s="38" t="s">
        <v>127</v>
      </c>
      <c r="D124" s="36" t="s">
        <v>192</v>
      </c>
      <c r="E124" s="37">
        <v>45453</v>
      </c>
      <c r="F124" s="36" t="s">
        <v>110</v>
      </c>
      <c r="G124" s="36" t="s">
        <v>177</v>
      </c>
      <c r="H124" s="36">
        <v>1361</v>
      </c>
    </row>
    <row r="125" spans="1:8" x14ac:dyDescent="0.35">
      <c r="A125" s="36">
        <f t="shared" si="3"/>
        <v>122</v>
      </c>
      <c r="B125" s="37">
        <v>45453</v>
      </c>
      <c r="C125" s="38" t="s">
        <v>127</v>
      </c>
      <c r="D125" s="36" t="s">
        <v>191</v>
      </c>
      <c r="E125" s="37">
        <v>45455</v>
      </c>
      <c r="F125" s="36" t="s">
        <v>177</v>
      </c>
      <c r="G125" s="36" t="s">
        <v>122</v>
      </c>
      <c r="H125" s="36">
        <v>24315</v>
      </c>
    </row>
    <row r="126" spans="1:8" x14ac:dyDescent="0.35">
      <c r="A126" s="36">
        <f t="shared" si="3"/>
        <v>123</v>
      </c>
      <c r="B126" s="37">
        <v>45453</v>
      </c>
      <c r="C126" s="38" t="s">
        <v>127</v>
      </c>
      <c r="D126" s="36" t="s">
        <v>190</v>
      </c>
      <c r="E126" s="37">
        <v>45453</v>
      </c>
      <c r="F126" s="36" t="s">
        <v>109</v>
      </c>
      <c r="G126" s="36" t="s">
        <v>122</v>
      </c>
      <c r="H126" s="36">
        <v>4261</v>
      </c>
    </row>
    <row r="127" spans="1:8" x14ac:dyDescent="0.35">
      <c r="A127" s="36">
        <f t="shared" si="3"/>
        <v>124</v>
      </c>
      <c r="B127" s="37">
        <v>45458</v>
      </c>
      <c r="C127" s="38" t="s">
        <v>112</v>
      </c>
      <c r="D127" s="36" t="s">
        <v>189</v>
      </c>
      <c r="E127" s="37">
        <v>45459</v>
      </c>
      <c r="F127" s="36" t="s">
        <v>135</v>
      </c>
      <c r="G127" s="36" t="s">
        <v>122</v>
      </c>
      <c r="H127" s="36">
        <v>13164</v>
      </c>
    </row>
    <row r="128" spans="1:8" x14ac:dyDescent="0.35">
      <c r="A128" s="36">
        <f t="shared" si="3"/>
        <v>125</v>
      </c>
      <c r="B128" s="37">
        <v>45458</v>
      </c>
      <c r="C128" s="38" t="s">
        <v>127</v>
      </c>
      <c r="D128" s="36" t="s">
        <v>188</v>
      </c>
      <c r="E128" s="37">
        <v>45453</v>
      </c>
      <c r="F128" s="36" t="s">
        <v>110</v>
      </c>
      <c r="G128" s="36" t="s">
        <v>122</v>
      </c>
      <c r="H128" s="36">
        <v>-21330</v>
      </c>
    </row>
    <row r="129" spans="1:9" x14ac:dyDescent="0.35">
      <c r="A129" s="36">
        <f t="shared" si="3"/>
        <v>126</v>
      </c>
      <c r="B129" s="37">
        <v>45458</v>
      </c>
      <c r="C129" s="38" t="s">
        <v>127</v>
      </c>
      <c r="D129" s="36" t="s">
        <v>187</v>
      </c>
      <c r="E129" s="37">
        <v>45455</v>
      </c>
      <c r="F129" s="36" t="s">
        <v>177</v>
      </c>
      <c r="G129" s="36" t="s">
        <v>122</v>
      </c>
      <c r="H129" s="36">
        <v>-21679</v>
      </c>
    </row>
    <row r="130" spans="1:9" x14ac:dyDescent="0.35">
      <c r="A130" s="36">
        <f t="shared" si="3"/>
        <v>127</v>
      </c>
      <c r="B130" s="37">
        <v>45478</v>
      </c>
      <c r="C130" s="38" t="s">
        <v>125</v>
      </c>
      <c r="D130" s="36" t="s">
        <v>186</v>
      </c>
      <c r="E130" s="37">
        <v>45483</v>
      </c>
      <c r="F130" s="36" t="s">
        <v>109</v>
      </c>
      <c r="G130" s="36" t="s">
        <v>110</v>
      </c>
      <c r="H130" s="36">
        <v>20516</v>
      </c>
    </row>
    <row r="131" spans="1:9" x14ac:dyDescent="0.35">
      <c r="A131" s="36">
        <f t="shared" si="3"/>
        <v>128</v>
      </c>
      <c r="B131" s="37">
        <v>45482</v>
      </c>
      <c r="C131" s="38" t="s">
        <v>185</v>
      </c>
      <c r="D131" s="36" t="s">
        <v>184</v>
      </c>
      <c r="E131" s="37">
        <v>45483</v>
      </c>
      <c r="F131" s="36" t="s">
        <v>109</v>
      </c>
      <c r="G131" s="36" t="s">
        <v>110</v>
      </c>
      <c r="H131" s="36">
        <v>2820</v>
      </c>
    </row>
    <row r="132" spans="1:9" x14ac:dyDescent="0.35">
      <c r="A132" s="36">
        <f t="shared" si="3"/>
        <v>129</v>
      </c>
      <c r="B132" s="37">
        <v>45488</v>
      </c>
      <c r="C132" s="38" t="s">
        <v>130</v>
      </c>
      <c r="D132" s="36" t="s">
        <v>183</v>
      </c>
      <c r="E132" s="37">
        <v>45513</v>
      </c>
      <c r="F132" s="36" t="s">
        <v>110</v>
      </c>
      <c r="G132" s="36" t="s">
        <v>122</v>
      </c>
      <c r="H132" s="36">
        <v>10153</v>
      </c>
    </row>
    <row r="133" spans="1:9" x14ac:dyDescent="0.35">
      <c r="A133" s="36">
        <f t="shared" ref="A133:A164" si="4">A132+1</f>
        <v>130</v>
      </c>
      <c r="B133" s="37">
        <v>45507</v>
      </c>
      <c r="C133" s="38" t="s">
        <v>130</v>
      </c>
      <c r="D133" s="36" t="s">
        <v>182</v>
      </c>
      <c r="E133" s="37">
        <v>45512</v>
      </c>
      <c r="F133" s="36" t="s">
        <v>135</v>
      </c>
      <c r="G133" s="36" t="s">
        <v>122</v>
      </c>
      <c r="H133" s="36">
        <v>1337</v>
      </c>
    </row>
    <row r="134" spans="1:9" x14ac:dyDescent="0.35">
      <c r="A134" s="36">
        <f t="shared" si="4"/>
        <v>131</v>
      </c>
      <c r="B134" s="37">
        <v>45509</v>
      </c>
      <c r="C134" s="38" t="s">
        <v>179</v>
      </c>
      <c r="D134" s="36" t="s">
        <v>181</v>
      </c>
      <c r="E134" s="37">
        <v>45517</v>
      </c>
      <c r="F134" s="36" t="s">
        <v>135</v>
      </c>
      <c r="G134" s="36" t="s">
        <v>122</v>
      </c>
      <c r="H134" s="36">
        <v>21858</v>
      </c>
    </row>
    <row r="135" spans="1:9" x14ac:dyDescent="0.35">
      <c r="A135" s="36">
        <f t="shared" si="4"/>
        <v>132</v>
      </c>
      <c r="B135" s="37">
        <v>45509</v>
      </c>
      <c r="C135" s="38" t="s">
        <v>179</v>
      </c>
      <c r="D135" s="36" t="s">
        <v>180</v>
      </c>
      <c r="E135" s="37">
        <v>45512</v>
      </c>
      <c r="F135" s="36" t="s">
        <v>135</v>
      </c>
      <c r="G135" s="36" t="s">
        <v>177</v>
      </c>
      <c r="H135" s="36">
        <v>7379</v>
      </c>
    </row>
    <row r="136" spans="1:9" x14ac:dyDescent="0.35">
      <c r="A136" s="36">
        <f t="shared" si="4"/>
        <v>133</v>
      </c>
      <c r="B136" s="37">
        <v>45509</v>
      </c>
      <c r="C136" s="38" t="s">
        <v>179</v>
      </c>
      <c r="D136" s="36" t="s">
        <v>178</v>
      </c>
      <c r="E136" s="37">
        <v>45513</v>
      </c>
      <c r="F136" s="36" t="s">
        <v>177</v>
      </c>
      <c r="G136" s="36" t="s">
        <v>110</v>
      </c>
      <c r="H136" s="36">
        <v>6943</v>
      </c>
    </row>
    <row r="137" spans="1:9" x14ac:dyDescent="0.35">
      <c r="A137" s="36">
        <f t="shared" si="4"/>
        <v>134</v>
      </c>
      <c r="B137" s="37">
        <v>45522</v>
      </c>
      <c r="C137" s="38" t="s">
        <v>112</v>
      </c>
      <c r="D137" s="36" t="s">
        <v>176</v>
      </c>
      <c r="E137" s="37">
        <v>45524</v>
      </c>
      <c r="F137" s="36" t="s">
        <v>122</v>
      </c>
      <c r="G137" s="36" t="s">
        <v>110</v>
      </c>
      <c r="H137" s="36">
        <v>19512</v>
      </c>
    </row>
    <row r="138" spans="1:9" s="27" customFormat="1" x14ac:dyDescent="0.35">
      <c r="A138" s="36">
        <f t="shared" si="4"/>
        <v>135</v>
      </c>
      <c r="B138" s="37">
        <v>45522</v>
      </c>
      <c r="C138" s="38" t="s">
        <v>112</v>
      </c>
      <c r="D138" s="36" t="s">
        <v>175</v>
      </c>
      <c r="E138" s="37">
        <v>45524</v>
      </c>
      <c r="F138" s="36" t="s">
        <v>122</v>
      </c>
      <c r="G138" s="36" t="s">
        <v>110</v>
      </c>
      <c r="H138" s="36">
        <v>16340</v>
      </c>
    </row>
    <row r="139" spans="1:9" s="27" customFormat="1" x14ac:dyDescent="0.35">
      <c r="A139" s="36">
        <f t="shared" si="4"/>
        <v>136</v>
      </c>
      <c r="B139" s="37">
        <v>45523</v>
      </c>
      <c r="C139" s="38" t="s">
        <v>174</v>
      </c>
      <c r="D139" s="36" t="s">
        <v>173</v>
      </c>
      <c r="E139" s="37">
        <v>45525</v>
      </c>
      <c r="F139" s="36" t="s">
        <v>172</v>
      </c>
      <c r="G139" s="36" t="s">
        <v>110</v>
      </c>
      <c r="H139" s="36">
        <v>16596</v>
      </c>
      <c r="I139" s="40"/>
    </row>
    <row r="140" spans="1:9" s="27" customFormat="1" x14ac:dyDescent="0.35">
      <c r="A140" s="36">
        <f t="shared" si="4"/>
        <v>137</v>
      </c>
      <c r="B140" s="37">
        <v>45530</v>
      </c>
      <c r="C140" s="38" t="s">
        <v>127</v>
      </c>
      <c r="D140" s="36" t="s">
        <v>171</v>
      </c>
      <c r="E140" s="37">
        <v>45533</v>
      </c>
      <c r="F140" s="36" t="s">
        <v>109</v>
      </c>
      <c r="G140" s="36" t="s">
        <v>169</v>
      </c>
      <c r="H140" s="36">
        <v>7647</v>
      </c>
      <c r="I140" s="39"/>
    </row>
    <row r="141" spans="1:9" x14ac:dyDescent="0.35">
      <c r="A141" s="36">
        <f t="shared" si="4"/>
        <v>138</v>
      </c>
      <c r="B141" s="37">
        <v>45530</v>
      </c>
      <c r="C141" s="38" t="s">
        <v>127</v>
      </c>
      <c r="D141" s="36" t="s">
        <v>170</v>
      </c>
      <c r="E141" s="37">
        <v>45534</v>
      </c>
      <c r="F141" s="36" t="s">
        <v>169</v>
      </c>
      <c r="G141" s="36" t="s">
        <v>122</v>
      </c>
      <c r="H141" s="36">
        <v>8301</v>
      </c>
    </row>
    <row r="142" spans="1:9" x14ac:dyDescent="0.35">
      <c r="A142" s="36">
        <f t="shared" si="4"/>
        <v>139</v>
      </c>
      <c r="B142" s="37">
        <v>45535</v>
      </c>
      <c r="C142" s="38" t="s">
        <v>112</v>
      </c>
      <c r="D142" s="36" t="s">
        <v>168</v>
      </c>
      <c r="E142" s="37">
        <v>45524</v>
      </c>
      <c r="F142" s="36" t="s">
        <v>122</v>
      </c>
      <c r="G142" s="36" t="s">
        <v>110</v>
      </c>
      <c r="H142" s="36">
        <v>-16872</v>
      </c>
    </row>
    <row r="143" spans="1:9" x14ac:dyDescent="0.35">
      <c r="A143" s="36">
        <f t="shared" si="4"/>
        <v>140</v>
      </c>
      <c r="B143" s="37">
        <v>45535</v>
      </c>
      <c r="C143" s="38" t="s">
        <v>112</v>
      </c>
      <c r="D143" s="36" t="s">
        <v>167</v>
      </c>
      <c r="E143" s="37">
        <v>45524</v>
      </c>
      <c r="F143" s="36" t="s">
        <v>122</v>
      </c>
      <c r="G143" s="36" t="s">
        <v>110</v>
      </c>
      <c r="H143" s="36">
        <v>-14865</v>
      </c>
    </row>
    <row r="144" spans="1:9" x14ac:dyDescent="0.35">
      <c r="A144" s="36">
        <f t="shared" si="4"/>
        <v>141</v>
      </c>
      <c r="B144" s="37">
        <v>45545</v>
      </c>
      <c r="C144" s="38" t="s">
        <v>112</v>
      </c>
      <c r="D144" s="36" t="s">
        <v>166</v>
      </c>
      <c r="E144" s="37">
        <v>45548</v>
      </c>
      <c r="F144" s="36" t="s">
        <v>135</v>
      </c>
      <c r="G144" s="36" t="s">
        <v>122</v>
      </c>
      <c r="H144" s="36">
        <v>12010</v>
      </c>
    </row>
    <row r="145" spans="1:8" x14ac:dyDescent="0.35">
      <c r="A145" s="36">
        <f t="shared" si="4"/>
        <v>142</v>
      </c>
      <c r="B145" s="37">
        <v>45559</v>
      </c>
      <c r="C145" s="38" t="s">
        <v>112</v>
      </c>
      <c r="D145" s="36" t="s">
        <v>165</v>
      </c>
      <c r="E145" s="37">
        <v>45563</v>
      </c>
      <c r="F145" s="36" t="s">
        <v>135</v>
      </c>
      <c r="G145" s="36" t="s">
        <v>122</v>
      </c>
      <c r="H145" s="36">
        <v>16438</v>
      </c>
    </row>
    <row r="146" spans="1:8" x14ac:dyDescent="0.35">
      <c r="A146" s="36">
        <f t="shared" si="4"/>
        <v>143</v>
      </c>
      <c r="B146" s="37">
        <v>45563</v>
      </c>
      <c r="C146" s="38" t="s">
        <v>125</v>
      </c>
      <c r="D146" s="36" t="s">
        <v>164</v>
      </c>
      <c r="E146" s="37">
        <v>45573</v>
      </c>
      <c r="F146" s="36" t="s">
        <v>109</v>
      </c>
      <c r="G146" s="36" t="s">
        <v>110</v>
      </c>
      <c r="H146" s="36">
        <v>14554</v>
      </c>
    </row>
    <row r="147" spans="1:8" x14ac:dyDescent="0.35">
      <c r="A147" s="36">
        <f t="shared" si="4"/>
        <v>144</v>
      </c>
      <c r="B147" s="37">
        <v>45565</v>
      </c>
      <c r="C147" s="38" t="s">
        <v>112</v>
      </c>
      <c r="D147" s="36" t="s">
        <v>163</v>
      </c>
      <c r="E147" s="36"/>
      <c r="F147" s="36"/>
      <c r="G147" s="36"/>
      <c r="H147" s="36">
        <v>7776</v>
      </c>
    </row>
    <row r="148" spans="1:8" x14ac:dyDescent="0.35">
      <c r="A148" s="36">
        <f t="shared" si="4"/>
        <v>145</v>
      </c>
      <c r="B148" s="37">
        <v>45573</v>
      </c>
      <c r="C148" s="38" t="s">
        <v>130</v>
      </c>
      <c r="D148" s="36" t="s">
        <v>162</v>
      </c>
      <c r="E148" s="37">
        <v>45593</v>
      </c>
      <c r="F148" s="36" t="s">
        <v>110</v>
      </c>
      <c r="G148" s="36" t="s">
        <v>122</v>
      </c>
      <c r="H148" s="36">
        <v>9566</v>
      </c>
    </row>
    <row r="149" spans="1:8" x14ac:dyDescent="0.35">
      <c r="A149" s="36">
        <f t="shared" si="4"/>
        <v>146</v>
      </c>
      <c r="B149" s="37">
        <v>45589</v>
      </c>
      <c r="C149" s="38" t="s">
        <v>125</v>
      </c>
      <c r="D149" s="36" t="s">
        <v>161</v>
      </c>
      <c r="E149" s="37">
        <v>45591</v>
      </c>
      <c r="F149" s="36" t="s">
        <v>135</v>
      </c>
      <c r="G149" s="36" t="s">
        <v>122</v>
      </c>
      <c r="H149" s="36">
        <v>32526</v>
      </c>
    </row>
    <row r="150" spans="1:8" x14ac:dyDescent="0.35">
      <c r="A150" s="36">
        <f t="shared" si="4"/>
        <v>147</v>
      </c>
      <c r="B150" s="37">
        <v>45592</v>
      </c>
      <c r="C150" s="38" t="s">
        <v>112</v>
      </c>
      <c r="D150" s="36" t="s">
        <v>160</v>
      </c>
      <c r="E150" s="37">
        <v>45592</v>
      </c>
      <c r="F150" s="36" t="s">
        <v>109</v>
      </c>
      <c r="G150" s="36" t="s">
        <v>110</v>
      </c>
      <c r="H150" s="36">
        <v>7732</v>
      </c>
    </row>
    <row r="151" spans="1:8" x14ac:dyDescent="0.35">
      <c r="A151" s="36">
        <f t="shared" si="4"/>
        <v>148</v>
      </c>
      <c r="B151" s="37">
        <v>45596</v>
      </c>
      <c r="C151" s="38" t="s">
        <v>130</v>
      </c>
      <c r="D151" s="36" t="s">
        <v>159</v>
      </c>
      <c r="E151" s="37">
        <v>45593</v>
      </c>
      <c r="F151" s="36" t="s">
        <v>135</v>
      </c>
      <c r="G151" s="36" t="s">
        <v>122</v>
      </c>
      <c r="H151" s="36">
        <v>-7656</v>
      </c>
    </row>
    <row r="152" spans="1:8" x14ac:dyDescent="0.35">
      <c r="A152" s="36">
        <f t="shared" si="4"/>
        <v>149</v>
      </c>
      <c r="B152" s="37">
        <v>45605</v>
      </c>
      <c r="C152" s="38" t="s">
        <v>156</v>
      </c>
      <c r="D152" s="36" t="s">
        <v>158</v>
      </c>
      <c r="E152" s="37">
        <v>45610</v>
      </c>
      <c r="F152" s="36" t="s">
        <v>110</v>
      </c>
      <c r="G152" s="36" t="s">
        <v>122</v>
      </c>
      <c r="H152" s="36">
        <v>15096</v>
      </c>
    </row>
    <row r="153" spans="1:8" x14ac:dyDescent="0.35">
      <c r="A153" s="36">
        <f t="shared" si="4"/>
        <v>150</v>
      </c>
      <c r="B153" s="37">
        <v>45617</v>
      </c>
      <c r="C153" s="38" t="s">
        <v>112</v>
      </c>
      <c r="D153" s="36" t="s">
        <v>157</v>
      </c>
      <c r="E153" s="37">
        <v>45618</v>
      </c>
      <c r="F153" s="36" t="s">
        <v>141</v>
      </c>
      <c r="G153" s="36" t="s">
        <v>122</v>
      </c>
      <c r="H153" s="36">
        <v>14738</v>
      </c>
    </row>
    <row r="154" spans="1:8" x14ac:dyDescent="0.35">
      <c r="A154" s="36">
        <f t="shared" si="4"/>
        <v>151</v>
      </c>
      <c r="B154" s="37">
        <v>45646</v>
      </c>
      <c r="C154" s="38" t="s">
        <v>156</v>
      </c>
      <c r="D154" s="36" t="s">
        <v>155</v>
      </c>
      <c r="E154" s="37">
        <v>45646</v>
      </c>
      <c r="F154" s="36" t="s">
        <v>135</v>
      </c>
      <c r="G154" s="36" t="s">
        <v>122</v>
      </c>
      <c r="H154" s="36">
        <v>17131</v>
      </c>
    </row>
    <row r="155" spans="1:8" x14ac:dyDescent="0.35">
      <c r="A155" s="36">
        <f t="shared" si="4"/>
        <v>152</v>
      </c>
      <c r="B155" s="37">
        <v>45679</v>
      </c>
      <c r="C155" s="38" t="s">
        <v>130</v>
      </c>
      <c r="D155" s="36" t="s">
        <v>154</v>
      </c>
      <c r="E155" s="37">
        <v>45687</v>
      </c>
      <c r="F155" s="36" t="s">
        <v>122</v>
      </c>
      <c r="G155" s="36" t="s">
        <v>110</v>
      </c>
      <c r="H155" s="36">
        <v>16284</v>
      </c>
    </row>
    <row r="156" spans="1:8" x14ac:dyDescent="0.35">
      <c r="A156" s="36">
        <f t="shared" si="4"/>
        <v>153</v>
      </c>
      <c r="B156" s="37">
        <v>45681</v>
      </c>
      <c r="C156" s="38" t="s">
        <v>152</v>
      </c>
      <c r="D156" s="36" t="s">
        <v>153</v>
      </c>
      <c r="E156" s="37">
        <v>45683</v>
      </c>
      <c r="F156" s="36" t="s">
        <v>128</v>
      </c>
      <c r="G156" s="36" t="s">
        <v>141</v>
      </c>
      <c r="H156" s="36">
        <v>15251</v>
      </c>
    </row>
    <row r="157" spans="1:8" x14ac:dyDescent="0.35">
      <c r="A157" s="36">
        <f t="shared" si="4"/>
        <v>154</v>
      </c>
      <c r="B157" s="37">
        <v>45681</v>
      </c>
      <c r="C157" s="38" t="s">
        <v>152</v>
      </c>
      <c r="D157" s="36" t="s">
        <v>151</v>
      </c>
      <c r="E157" s="37">
        <v>45685</v>
      </c>
      <c r="F157" s="36" t="s">
        <v>128</v>
      </c>
      <c r="G157" s="36" t="s">
        <v>148</v>
      </c>
      <c r="H157" s="36">
        <v>26175</v>
      </c>
    </row>
    <row r="158" spans="1:8" x14ac:dyDescent="0.35">
      <c r="A158" s="36">
        <f t="shared" si="4"/>
        <v>155</v>
      </c>
      <c r="B158" s="37">
        <v>45684</v>
      </c>
      <c r="C158" s="38" t="s">
        <v>150</v>
      </c>
      <c r="D158" s="36" t="s">
        <v>149</v>
      </c>
      <c r="E158" s="37">
        <v>45685</v>
      </c>
      <c r="F158" s="36" t="s">
        <v>128</v>
      </c>
      <c r="G158" s="36" t="s">
        <v>148</v>
      </c>
      <c r="H158" s="36">
        <v>16468</v>
      </c>
    </row>
    <row r="159" spans="1:8" x14ac:dyDescent="0.35">
      <c r="A159" s="36">
        <f t="shared" si="4"/>
        <v>156</v>
      </c>
      <c r="B159" s="37">
        <v>45698</v>
      </c>
      <c r="C159" s="38" t="s">
        <v>125</v>
      </c>
      <c r="D159" s="36" t="s">
        <v>147</v>
      </c>
      <c r="E159" s="37">
        <v>45708</v>
      </c>
      <c r="F159" s="36" t="s">
        <v>135</v>
      </c>
      <c r="G159" s="36" t="s">
        <v>122</v>
      </c>
      <c r="H159" s="36">
        <v>33884</v>
      </c>
    </row>
    <row r="160" spans="1:8" x14ac:dyDescent="0.35">
      <c r="A160" s="36">
        <f t="shared" si="4"/>
        <v>157</v>
      </c>
      <c r="B160" s="37">
        <v>45710</v>
      </c>
      <c r="C160" s="38" t="s">
        <v>112</v>
      </c>
      <c r="D160" s="36" t="s">
        <v>146</v>
      </c>
      <c r="E160" s="37">
        <v>45712</v>
      </c>
      <c r="F160" s="36" t="s">
        <v>122</v>
      </c>
      <c r="G160" s="36" t="s">
        <v>110</v>
      </c>
      <c r="H160" s="36">
        <v>13806</v>
      </c>
    </row>
    <row r="161" spans="1:8" x14ac:dyDescent="0.35">
      <c r="A161" s="36">
        <f t="shared" si="4"/>
        <v>158</v>
      </c>
      <c r="B161" s="37">
        <v>45715</v>
      </c>
      <c r="C161" s="38" t="s">
        <v>112</v>
      </c>
      <c r="D161" s="36" t="s">
        <v>145</v>
      </c>
      <c r="E161" s="37">
        <v>45722</v>
      </c>
      <c r="F161" s="36" t="s">
        <v>141</v>
      </c>
      <c r="G161" s="36" t="s">
        <v>140</v>
      </c>
      <c r="H161" s="36">
        <v>9756</v>
      </c>
    </row>
    <row r="162" spans="1:8" x14ac:dyDescent="0.35">
      <c r="A162" s="36">
        <f t="shared" si="4"/>
        <v>159</v>
      </c>
      <c r="B162" s="37">
        <v>45715</v>
      </c>
      <c r="C162" s="38" t="s">
        <v>112</v>
      </c>
      <c r="D162" s="36" t="s">
        <v>144</v>
      </c>
      <c r="E162" s="37">
        <v>45721</v>
      </c>
      <c r="F162" s="36" t="s">
        <v>135</v>
      </c>
      <c r="G162" s="36" t="s">
        <v>122</v>
      </c>
      <c r="H162" s="36">
        <v>24593</v>
      </c>
    </row>
    <row r="163" spans="1:8" x14ac:dyDescent="0.35">
      <c r="A163" s="36">
        <f t="shared" si="4"/>
        <v>160</v>
      </c>
      <c r="B163" s="37">
        <v>45716</v>
      </c>
      <c r="C163" s="38" t="s">
        <v>112</v>
      </c>
      <c r="D163" s="36" t="s">
        <v>143</v>
      </c>
      <c r="E163" s="37">
        <v>45722</v>
      </c>
      <c r="F163" s="36" t="s">
        <v>141</v>
      </c>
      <c r="G163" s="36" t="s">
        <v>122</v>
      </c>
      <c r="H163" s="36">
        <v>-11746</v>
      </c>
    </row>
    <row r="164" spans="1:8" x14ac:dyDescent="0.35">
      <c r="A164" s="36">
        <f t="shared" si="4"/>
        <v>161</v>
      </c>
      <c r="B164" s="37">
        <v>45723</v>
      </c>
      <c r="C164" s="38" t="s">
        <v>112</v>
      </c>
      <c r="D164" s="36" t="s">
        <v>142</v>
      </c>
      <c r="E164" s="37">
        <v>45722</v>
      </c>
      <c r="F164" s="36" t="s">
        <v>141</v>
      </c>
      <c r="G164" s="36" t="s">
        <v>140</v>
      </c>
      <c r="H164" s="36">
        <v>300</v>
      </c>
    </row>
    <row r="165" spans="1:8" x14ac:dyDescent="0.35">
      <c r="A165" s="36">
        <f t="shared" ref="A165:A201" si="5">A164+1</f>
        <v>162</v>
      </c>
      <c r="B165" s="37">
        <v>45726</v>
      </c>
      <c r="C165" s="38" t="s">
        <v>112</v>
      </c>
      <c r="D165" s="36" t="s">
        <v>139</v>
      </c>
      <c r="E165" s="37">
        <v>45728</v>
      </c>
      <c r="F165" s="36" t="s">
        <v>110</v>
      </c>
      <c r="G165" s="36" t="s">
        <v>122</v>
      </c>
      <c r="H165" s="36">
        <v>17499</v>
      </c>
    </row>
    <row r="166" spans="1:8" x14ac:dyDescent="0.35">
      <c r="A166" s="36">
        <f t="shared" si="5"/>
        <v>163</v>
      </c>
      <c r="B166" s="37">
        <v>45731</v>
      </c>
      <c r="C166" s="38" t="s">
        <v>112</v>
      </c>
      <c r="D166" s="36" t="s">
        <v>138</v>
      </c>
      <c r="E166" s="37">
        <v>45735</v>
      </c>
      <c r="F166" s="36" t="s">
        <v>122</v>
      </c>
      <c r="G166" s="36" t="s">
        <v>110</v>
      </c>
      <c r="H166" s="36">
        <v>14852</v>
      </c>
    </row>
    <row r="167" spans="1:8" x14ac:dyDescent="0.35">
      <c r="A167" s="36">
        <f t="shared" si="5"/>
        <v>164</v>
      </c>
      <c r="B167" s="37">
        <v>45735</v>
      </c>
      <c r="C167" s="38" t="s">
        <v>112</v>
      </c>
      <c r="D167" s="36" t="s">
        <v>137</v>
      </c>
      <c r="E167" s="37">
        <v>45735</v>
      </c>
      <c r="F167" s="36" t="s">
        <v>122</v>
      </c>
      <c r="G167" s="36" t="s">
        <v>110</v>
      </c>
      <c r="H167" s="36">
        <v>300</v>
      </c>
    </row>
    <row r="168" spans="1:8" x14ac:dyDescent="0.35">
      <c r="A168" s="36">
        <f t="shared" si="5"/>
        <v>165</v>
      </c>
      <c r="B168" s="37">
        <v>45792</v>
      </c>
      <c r="C168" s="38" t="s">
        <v>112</v>
      </c>
      <c r="D168" s="36" t="s">
        <v>136</v>
      </c>
      <c r="E168" s="37">
        <v>45793</v>
      </c>
      <c r="F168" s="36" t="s">
        <v>135</v>
      </c>
      <c r="G168" s="36" t="s">
        <v>133</v>
      </c>
      <c r="H168" s="36">
        <v>13615</v>
      </c>
    </row>
    <row r="169" spans="1:8" x14ac:dyDescent="0.35">
      <c r="A169" s="36">
        <f t="shared" si="5"/>
        <v>166</v>
      </c>
      <c r="B169" s="37">
        <v>45792</v>
      </c>
      <c r="C169" s="38" t="s">
        <v>112</v>
      </c>
      <c r="D169" s="36" t="s">
        <v>134</v>
      </c>
      <c r="E169" s="37">
        <v>45796</v>
      </c>
      <c r="F169" s="36" t="s">
        <v>133</v>
      </c>
      <c r="G169" s="36" t="s">
        <v>110</v>
      </c>
      <c r="H169" s="36">
        <v>18821</v>
      </c>
    </row>
    <row r="170" spans="1:8" x14ac:dyDescent="0.35">
      <c r="A170" s="36">
        <f t="shared" si="5"/>
        <v>167</v>
      </c>
      <c r="B170" s="37">
        <v>45798</v>
      </c>
      <c r="C170" s="38" t="s">
        <v>130</v>
      </c>
      <c r="D170" s="36" t="s">
        <v>132</v>
      </c>
      <c r="E170" s="37">
        <v>45798</v>
      </c>
      <c r="F170" s="36" t="s">
        <v>113</v>
      </c>
      <c r="G170" s="36" t="s">
        <v>110</v>
      </c>
      <c r="H170" s="36">
        <v>15439</v>
      </c>
    </row>
    <row r="171" spans="1:8" x14ac:dyDescent="0.35">
      <c r="A171" s="36">
        <f t="shared" si="5"/>
        <v>168</v>
      </c>
      <c r="B171" s="37">
        <v>45798</v>
      </c>
      <c r="C171" s="38" t="s">
        <v>130</v>
      </c>
      <c r="D171" s="36" t="s">
        <v>131</v>
      </c>
      <c r="E171" s="37">
        <v>45797</v>
      </c>
      <c r="F171" s="36" t="s">
        <v>122</v>
      </c>
      <c r="G171" s="36" t="s">
        <v>110</v>
      </c>
      <c r="H171" s="36">
        <v>3579</v>
      </c>
    </row>
    <row r="172" spans="1:8" x14ac:dyDescent="0.35">
      <c r="A172" s="36">
        <f t="shared" si="5"/>
        <v>169</v>
      </c>
      <c r="B172" s="37">
        <v>45792</v>
      </c>
      <c r="C172" s="38" t="s">
        <v>130</v>
      </c>
      <c r="D172" s="36" t="s">
        <v>129</v>
      </c>
      <c r="E172" s="37">
        <v>45798</v>
      </c>
      <c r="F172" s="36" t="s">
        <v>128</v>
      </c>
      <c r="G172" s="36" t="s">
        <v>113</v>
      </c>
      <c r="H172" s="36">
        <v>11209</v>
      </c>
    </row>
    <row r="173" spans="1:8" x14ac:dyDescent="0.35">
      <c r="A173" s="36">
        <f t="shared" si="5"/>
        <v>170</v>
      </c>
      <c r="B173" s="37">
        <v>45812</v>
      </c>
      <c r="C173" s="38" t="s">
        <v>127</v>
      </c>
      <c r="D173" s="36" t="s">
        <v>126</v>
      </c>
      <c r="E173" s="37">
        <v>45812</v>
      </c>
      <c r="F173" s="36" t="s">
        <v>109</v>
      </c>
      <c r="G173" s="36" t="s">
        <v>122</v>
      </c>
      <c r="H173" s="36">
        <v>8716</v>
      </c>
    </row>
    <row r="174" spans="1:8" x14ac:dyDescent="0.35">
      <c r="A174" s="36">
        <f t="shared" si="5"/>
        <v>171</v>
      </c>
      <c r="B174" s="37">
        <v>45812</v>
      </c>
      <c r="C174" s="38" t="s">
        <v>125</v>
      </c>
      <c r="D174" s="36" t="s">
        <v>124</v>
      </c>
      <c r="E174" s="37">
        <v>45813</v>
      </c>
      <c r="F174" s="36" t="s">
        <v>110</v>
      </c>
      <c r="G174" s="36" t="s">
        <v>122</v>
      </c>
      <c r="H174" s="36">
        <v>36048</v>
      </c>
    </row>
    <row r="175" spans="1:8" x14ac:dyDescent="0.35">
      <c r="A175" s="36">
        <f t="shared" si="5"/>
        <v>172</v>
      </c>
      <c r="B175" s="37">
        <v>45814</v>
      </c>
      <c r="C175" s="38" t="s">
        <v>112</v>
      </c>
      <c r="D175" s="36" t="s">
        <v>123</v>
      </c>
      <c r="E175" s="37">
        <v>45818</v>
      </c>
      <c r="F175" s="36" t="s">
        <v>122</v>
      </c>
      <c r="G175" s="36" t="s">
        <v>110</v>
      </c>
      <c r="H175" s="36">
        <v>14554</v>
      </c>
    </row>
    <row r="176" spans="1:8" x14ac:dyDescent="0.35">
      <c r="A176" s="36">
        <f t="shared" si="5"/>
        <v>173</v>
      </c>
      <c r="B176" s="37">
        <v>45818</v>
      </c>
      <c r="C176" s="38" t="s">
        <v>121</v>
      </c>
      <c r="D176" s="36" t="s">
        <v>120</v>
      </c>
      <c r="E176" s="37">
        <v>45845</v>
      </c>
      <c r="F176" s="36" t="s">
        <v>113</v>
      </c>
      <c r="G176" s="36" t="s">
        <v>119</v>
      </c>
      <c r="H176" s="36">
        <v>28926</v>
      </c>
    </row>
    <row r="177" spans="1:8" x14ac:dyDescent="0.35">
      <c r="A177" s="36">
        <f t="shared" si="5"/>
        <v>174</v>
      </c>
      <c r="B177" s="37">
        <v>45822</v>
      </c>
      <c r="C177" s="38" t="s">
        <v>118</v>
      </c>
      <c r="D177" s="36" t="s">
        <v>117</v>
      </c>
      <c r="E177" s="37">
        <v>45824</v>
      </c>
      <c r="F177" s="36" t="s">
        <v>116</v>
      </c>
      <c r="G177" s="36" t="s">
        <v>109</v>
      </c>
      <c r="H177" s="36">
        <v>18626</v>
      </c>
    </row>
    <row r="178" spans="1:8" s="80" customFormat="1" ht="28" x14ac:dyDescent="0.35">
      <c r="A178" s="41">
        <f t="shared" si="5"/>
        <v>175</v>
      </c>
      <c r="B178" s="42">
        <v>45833</v>
      </c>
      <c r="C178" s="89" t="s">
        <v>115</v>
      </c>
      <c r="D178" s="41" t="s">
        <v>114</v>
      </c>
      <c r="E178" s="42">
        <v>45839</v>
      </c>
      <c r="F178" s="41" t="s">
        <v>113</v>
      </c>
      <c r="G178" s="41" t="s">
        <v>110</v>
      </c>
      <c r="H178" s="41">
        <v>16863</v>
      </c>
    </row>
    <row r="179" spans="1:8" x14ac:dyDescent="0.35">
      <c r="A179" s="36">
        <f t="shared" si="5"/>
        <v>176</v>
      </c>
      <c r="B179" s="37">
        <v>45834</v>
      </c>
      <c r="C179" s="38" t="s">
        <v>112</v>
      </c>
      <c r="D179" s="36" t="s">
        <v>111</v>
      </c>
      <c r="E179" s="37">
        <v>45845</v>
      </c>
      <c r="F179" s="36" t="s">
        <v>110</v>
      </c>
      <c r="G179" s="36" t="s">
        <v>109</v>
      </c>
      <c r="H179" s="36">
        <v>9937</v>
      </c>
    </row>
    <row r="180" spans="1:8" x14ac:dyDescent="0.35">
      <c r="A180" s="36">
        <f t="shared" si="5"/>
        <v>177</v>
      </c>
      <c r="B180" s="34">
        <v>45884</v>
      </c>
      <c r="C180" s="35" t="s">
        <v>369</v>
      </c>
      <c r="D180" s="36" t="s">
        <v>370</v>
      </c>
      <c r="E180" s="34">
        <v>45887</v>
      </c>
      <c r="F180" s="33" t="s">
        <v>128</v>
      </c>
      <c r="G180" s="33" t="s">
        <v>109</v>
      </c>
      <c r="H180" s="33">
        <v>37372</v>
      </c>
    </row>
    <row r="181" spans="1:8" x14ac:dyDescent="0.35">
      <c r="A181" s="36">
        <f t="shared" si="5"/>
        <v>178</v>
      </c>
      <c r="B181" s="34">
        <v>45967</v>
      </c>
      <c r="C181" s="35" t="s">
        <v>397</v>
      </c>
      <c r="D181" s="33" t="s">
        <v>398</v>
      </c>
      <c r="E181" s="34">
        <v>45849</v>
      </c>
      <c r="F181" s="33" t="s">
        <v>122</v>
      </c>
      <c r="G181" s="33" t="s">
        <v>113</v>
      </c>
      <c r="H181" s="33">
        <v>41076</v>
      </c>
    </row>
    <row r="182" spans="1:8" x14ac:dyDescent="0.35">
      <c r="A182" s="36">
        <f t="shared" si="5"/>
        <v>179</v>
      </c>
      <c r="B182" s="34">
        <v>45967</v>
      </c>
      <c r="C182" s="35" t="s">
        <v>397</v>
      </c>
      <c r="D182" s="33" t="s">
        <v>399</v>
      </c>
      <c r="E182" s="34">
        <v>45911</v>
      </c>
      <c r="F182" s="33" t="s">
        <v>113</v>
      </c>
      <c r="G182" s="33" t="s">
        <v>122</v>
      </c>
      <c r="H182" s="33">
        <v>28332</v>
      </c>
    </row>
    <row r="183" spans="1:8" s="80" customFormat="1" ht="28" x14ac:dyDescent="0.35">
      <c r="A183" s="41">
        <f t="shared" si="5"/>
        <v>180</v>
      </c>
      <c r="B183" s="81">
        <v>45967</v>
      </c>
      <c r="C183" s="82" t="s">
        <v>400</v>
      </c>
      <c r="D183" s="83" t="s">
        <v>401</v>
      </c>
      <c r="E183" s="81">
        <v>45849</v>
      </c>
      <c r="F183" s="83" t="s">
        <v>128</v>
      </c>
      <c r="G183" s="83" t="s">
        <v>113</v>
      </c>
      <c r="H183" s="83">
        <v>97735</v>
      </c>
    </row>
    <row r="184" spans="1:8" s="80" customFormat="1" x14ac:dyDescent="0.35">
      <c r="A184" s="41">
        <f t="shared" si="5"/>
        <v>181</v>
      </c>
      <c r="B184" s="85">
        <v>46112</v>
      </c>
      <c r="C184" s="86" t="s">
        <v>436</v>
      </c>
      <c r="D184" s="87" t="s">
        <v>448</v>
      </c>
      <c r="E184" s="85">
        <v>46118</v>
      </c>
      <c r="F184" s="87" t="s">
        <v>251</v>
      </c>
      <c r="G184" s="87" t="s">
        <v>438</v>
      </c>
      <c r="H184" s="88">
        <v>4980</v>
      </c>
    </row>
    <row r="185" spans="1:8" s="80" customFormat="1" x14ac:dyDescent="0.35">
      <c r="A185" s="41">
        <f t="shared" si="5"/>
        <v>182</v>
      </c>
      <c r="B185" s="85">
        <v>46112</v>
      </c>
      <c r="C185" s="86" t="s">
        <v>436</v>
      </c>
      <c r="D185" s="87" t="s">
        <v>449</v>
      </c>
      <c r="E185" s="85">
        <v>46121</v>
      </c>
      <c r="F185" s="87" t="s">
        <v>450</v>
      </c>
      <c r="G185" s="87" t="s">
        <v>251</v>
      </c>
      <c r="H185" s="88">
        <v>6317</v>
      </c>
    </row>
    <row r="186" spans="1:8" s="80" customFormat="1" x14ac:dyDescent="0.35">
      <c r="A186" s="41">
        <f t="shared" si="5"/>
        <v>183</v>
      </c>
      <c r="B186" s="85">
        <v>46085</v>
      </c>
      <c r="C186" s="86" t="s">
        <v>156</v>
      </c>
      <c r="D186" s="87" t="s">
        <v>424</v>
      </c>
      <c r="E186" s="85">
        <v>46087</v>
      </c>
      <c r="F186" s="87" t="s">
        <v>425</v>
      </c>
      <c r="G186" s="87" t="s">
        <v>283</v>
      </c>
      <c r="H186" s="88">
        <v>13013</v>
      </c>
    </row>
    <row r="187" spans="1:8" s="80" customFormat="1" x14ac:dyDescent="0.35">
      <c r="A187" s="41">
        <f t="shared" si="5"/>
        <v>184</v>
      </c>
      <c r="B187" s="85">
        <v>46086</v>
      </c>
      <c r="C187" s="86" t="s">
        <v>156</v>
      </c>
      <c r="D187" s="87" t="s">
        <v>426</v>
      </c>
      <c r="E187" s="85">
        <v>46089</v>
      </c>
      <c r="F187" s="87" t="s">
        <v>283</v>
      </c>
      <c r="G187" s="87" t="s">
        <v>425</v>
      </c>
      <c r="H187" s="88">
        <v>22635</v>
      </c>
    </row>
    <row r="188" spans="1:8" s="80" customFormat="1" x14ac:dyDescent="0.35">
      <c r="A188" s="41">
        <f t="shared" si="5"/>
        <v>185</v>
      </c>
      <c r="B188" s="85">
        <v>46088</v>
      </c>
      <c r="C188" s="86" t="s">
        <v>156</v>
      </c>
      <c r="D188" s="87" t="s">
        <v>427</v>
      </c>
      <c r="E188" s="85">
        <v>46105</v>
      </c>
      <c r="F188" s="87" t="s">
        <v>428</v>
      </c>
      <c r="G188" s="87" t="s">
        <v>283</v>
      </c>
      <c r="H188" s="88">
        <v>15683</v>
      </c>
    </row>
    <row r="189" spans="1:8" s="80" customFormat="1" x14ac:dyDescent="0.35">
      <c r="A189" s="41">
        <f t="shared" si="5"/>
        <v>186</v>
      </c>
      <c r="B189" s="85">
        <v>46090</v>
      </c>
      <c r="C189" s="86" t="s">
        <v>156</v>
      </c>
      <c r="D189" s="87" t="s">
        <v>429</v>
      </c>
      <c r="E189" s="85">
        <v>46090</v>
      </c>
      <c r="F189" s="87" t="s">
        <v>283</v>
      </c>
      <c r="G189" s="87" t="s">
        <v>428</v>
      </c>
      <c r="H189" s="88">
        <v>5393</v>
      </c>
    </row>
    <row r="190" spans="1:8" s="80" customFormat="1" x14ac:dyDescent="0.35">
      <c r="A190" s="41">
        <f t="shared" si="5"/>
        <v>187</v>
      </c>
      <c r="B190" s="85">
        <v>46101</v>
      </c>
      <c r="C190" s="86" t="s">
        <v>156</v>
      </c>
      <c r="D190" s="87" t="s">
        <v>430</v>
      </c>
      <c r="E190" s="85">
        <v>46110</v>
      </c>
      <c r="F190" s="87" t="s">
        <v>283</v>
      </c>
      <c r="G190" s="87" t="s">
        <v>428</v>
      </c>
      <c r="H190" s="88">
        <v>15532</v>
      </c>
    </row>
    <row r="191" spans="1:8" s="80" customFormat="1" x14ac:dyDescent="0.35">
      <c r="A191" s="41">
        <f t="shared" si="5"/>
        <v>188</v>
      </c>
      <c r="B191" s="85">
        <v>46108</v>
      </c>
      <c r="C191" s="86" t="s">
        <v>156</v>
      </c>
      <c r="D191" s="87" t="s">
        <v>431</v>
      </c>
      <c r="E191" s="85">
        <v>46111</v>
      </c>
      <c r="F191" s="87" t="s">
        <v>283</v>
      </c>
      <c r="G191" s="87" t="s">
        <v>428</v>
      </c>
      <c r="H191" s="88">
        <v>10552</v>
      </c>
    </row>
    <row r="192" spans="1:8" s="80" customFormat="1" x14ac:dyDescent="0.35">
      <c r="A192" s="41">
        <f t="shared" si="5"/>
        <v>189</v>
      </c>
      <c r="B192" s="85">
        <v>46112</v>
      </c>
      <c r="C192" s="86" t="s">
        <v>156</v>
      </c>
      <c r="D192" s="87" t="s">
        <v>432</v>
      </c>
      <c r="E192" s="85">
        <v>46105</v>
      </c>
      <c r="F192" s="87" t="s">
        <v>428</v>
      </c>
      <c r="G192" s="87" t="s">
        <v>283</v>
      </c>
      <c r="H192" s="88">
        <v>-356</v>
      </c>
    </row>
    <row r="193" spans="1:9" x14ac:dyDescent="0.35">
      <c r="A193" s="41">
        <f t="shared" si="5"/>
        <v>190</v>
      </c>
      <c r="B193" s="85">
        <v>46127</v>
      </c>
      <c r="C193" s="86" t="s">
        <v>156</v>
      </c>
      <c r="D193" s="87" t="s">
        <v>433</v>
      </c>
      <c r="E193" s="85">
        <v>46131</v>
      </c>
      <c r="F193" s="87" t="s">
        <v>109</v>
      </c>
      <c r="G193" s="87" t="s">
        <v>283</v>
      </c>
      <c r="H193" s="88">
        <v>11680</v>
      </c>
      <c r="I193" s="80"/>
    </row>
    <row r="194" spans="1:9" x14ac:dyDescent="0.35">
      <c r="A194" s="41">
        <f t="shared" si="5"/>
        <v>191</v>
      </c>
      <c r="B194" s="85">
        <v>46127</v>
      </c>
      <c r="C194" s="86" t="s">
        <v>156</v>
      </c>
      <c r="D194" s="87" t="s">
        <v>434</v>
      </c>
      <c r="E194" s="85">
        <v>46129</v>
      </c>
      <c r="F194" s="87" t="s">
        <v>428</v>
      </c>
      <c r="G194" s="87" t="s">
        <v>109</v>
      </c>
      <c r="H194" s="88">
        <v>1207</v>
      </c>
    </row>
    <row r="195" spans="1:9" x14ac:dyDescent="0.35">
      <c r="A195" s="41">
        <f t="shared" si="5"/>
        <v>192</v>
      </c>
      <c r="B195" s="85">
        <v>46127</v>
      </c>
      <c r="C195" s="86" t="s">
        <v>436</v>
      </c>
      <c r="D195" s="87" t="s">
        <v>437</v>
      </c>
      <c r="E195" s="85">
        <v>46118</v>
      </c>
      <c r="F195" s="87" t="s">
        <v>251</v>
      </c>
      <c r="G195" s="87" t="s">
        <v>438</v>
      </c>
      <c r="H195" s="88">
        <v>-3141</v>
      </c>
    </row>
    <row r="196" spans="1:9" x14ac:dyDescent="0.35">
      <c r="A196" s="41">
        <f t="shared" si="5"/>
        <v>193</v>
      </c>
      <c r="B196" s="85">
        <v>46127</v>
      </c>
      <c r="C196" s="86" t="s">
        <v>436</v>
      </c>
      <c r="D196" s="87" t="s">
        <v>439</v>
      </c>
      <c r="E196" s="85">
        <v>46121</v>
      </c>
      <c r="F196" s="87" t="s">
        <v>440</v>
      </c>
      <c r="G196" s="87" t="s">
        <v>251</v>
      </c>
      <c r="H196" s="88">
        <v>-4478</v>
      </c>
    </row>
    <row r="197" spans="1:9" x14ac:dyDescent="0.35">
      <c r="A197" s="41">
        <f t="shared" si="5"/>
        <v>194</v>
      </c>
      <c r="B197" s="85">
        <v>46130</v>
      </c>
      <c r="C197" s="86" t="s">
        <v>441</v>
      </c>
      <c r="D197" s="87" t="s">
        <v>442</v>
      </c>
      <c r="E197" s="85">
        <v>46133</v>
      </c>
      <c r="F197" s="87" t="s">
        <v>283</v>
      </c>
      <c r="G197" s="87" t="s">
        <v>113</v>
      </c>
      <c r="H197" s="88">
        <v>4439</v>
      </c>
    </row>
    <row r="198" spans="1:9" x14ac:dyDescent="0.35">
      <c r="A198" s="41">
        <f t="shared" si="5"/>
        <v>195</v>
      </c>
      <c r="B198" s="85">
        <v>46130</v>
      </c>
      <c r="C198" s="86" t="s">
        <v>441</v>
      </c>
      <c r="D198" s="87" t="s">
        <v>443</v>
      </c>
      <c r="E198" s="85">
        <v>46136</v>
      </c>
      <c r="F198" s="87" t="s">
        <v>113</v>
      </c>
      <c r="G198" s="87" t="s">
        <v>109</v>
      </c>
      <c r="H198" s="88">
        <v>9840</v>
      </c>
    </row>
    <row r="199" spans="1:9" x14ac:dyDescent="0.35">
      <c r="A199" s="41">
        <f t="shared" si="5"/>
        <v>196</v>
      </c>
      <c r="B199" s="85">
        <v>46132</v>
      </c>
      <c r="C199" s="86" t="s">
        <v>444</v>
      </c>
      <c r="D199" s="87" t="s">
        <v>445</v>
      </c>
      <c r="E199" s="85">
        <v>46137</v>
      </c>
      <c r="F199" s="87" t="s">
        <v>109</v>
      </c>
      <c r="G199" s="87" t="s">
        <v>446</v>
      </c>
      <c r="H199" s="88">
        <v>103908</v>
      </c>
    </row>
    <row r="200" spans="1:9" x14ac:dyDescent="0.35">
      <c r="A200" s="41">
        <f t="shared" si="5"/>
        <v>197</v>
      </c>
      <c r="B200" s="85">
        <v>46134</v>
      </c>
      <c r="C200" s="86" t="s">
        <v>156</v>
      </c>
      <c r="D200" s="87" t="s">
        <v>435</v>
      </c>
      <c r="E200" s="85">
        <v>46134</v>
      </c>
      <c r="F200" s="87" t="s">
        <v>109</v>
      </c>
      <c r="G200" s="87" t="s">
        <v>428</v>
      </c>
      <c r="H200" s="88">
        <v>5733</v>
      </c>
    </row>
    <row r="201" spans="1:9" x14ac:dyDescent="0.35">
      <c r="A201" s="41">
        <f t="shared" si="5"/>
        <v>198</v>
      </c>
      <c r="B201" s="85">
        <v>46134</v>
      </c>
      <c r="C201" s="86" t="s">
        <v>156</v>
      </c>
      <c r="D201" s="87" t="s">
        <v>447</v>
      </c>
      <c r="E201" s="85">
        <v>46137</v>
      </c>
      <c r="F201" s="87" t="s">
        <v>428</v>
      </c>
      <c r="G201" s="87" t="s">
        <v>141</v>
      </c>
      <c r="H201" s="88">
        <v>26017</v>
      </c>
    </row>
    <row r="202" spans="1:9" x14ac:dyDescent="0.35">
      <c r="A202" s="36"/>
      <c r="B202" s="34"/>
      <c r="C202" s="35"/>
      <c r="D202" s="33"/>
      <c r="E202" s="34"/>
      <c r="F202" s="33"/>
      <c r="G202" s="33"/>
      <c r="H202" s="33"/>
    </row>
    <row r="203" spans="1:9" x14ac:dyDescent="0.35">
      <c r="A203" s="36"/>
      <c r="B203" s="34"/>
      <c r="C203" s="35"/>
      <c r="D203" s="33"/>
      <c r="E203" s="34"/>
      <c r="F203" s="33"/>
      <c r="G203" s="33"/>
      <c r="H203" s="33"/>
    </row>
    <row r="204" spans="1:9" x14ac:dyDescent="0.35">
      <c r="A204" s="36"/>
      <c r="B204" s="34"/>
      <c r="C204" s="35"/>
      <c r="D204" s="33"/>
      <c r="E204" s="34"/>
      <c r="F204" s="33"/>
      <c r="G204" s="33"/>
      <c r="H204" s="33"/>
    </row>
    <row r="205" spans="1:9" x14ac:dyDescent="0.35">
      <c r="A205" s="36"/>
      <c r="B205" s="34"/>
      <c r="C205" s="35"/>
      <c r="D205" s="33"/>
      <c r="E205" s="34"/>
      <c r="F205" s="33"/>
      <c r="G205" s="33"/>
      <c r="H205" s="33"/>
    </row>
    <row r="206" spans="1:9" x14ac:dyDescent="0.35">
      <c r="A206" s="36"/>
      <c r="B206" s="34"/>
      <c r="C206" s="35"/>
      <c r="D206" s="33"/>
      <c r="E206" s="34"/>
      <c r="F206" s="33"/>
      <c r="G206" s="33"/>
      <c r="H206" s="33"/>
    </row>
    <row r="207" spans="1:9" ht="15" thickBot="1" x14ac:dyDescent="0.4">
      <c r="A207" s="32"/>
      <c r="B207" s="30"/>
      <c r="C207" s="31"/>
      <c r="D207" s="29"/>
      <c r="E207" s="30"/>
      <c r="F207" s="29"/>
      <c r="G207" s="29"/>
      <c r="H207" s="28"/>
    </row>
    <row r="208" spans="1:9" s="94" customFormat="1" ht="16" thickBot="1" x14ac:dyDescent="0.4">
      <c r="A208" s="90"/>
      <c r="B208" s="91"/>
      <c r="C208" s="92"/>
      <c r="D208" s="124" t="s">
        <v>108</v>
      </c>
      <c r="E208" s="125"/>
      <c r="F208" s="125"/>
      <c r="G208" s="126"/>
      <c r="H208" s="93">
        <f>SUM(H4:H207)</f>
        <v>2487462</v>
      </c>
    </row>
  </sheetData>
  <mergeCells count="2">
    <mergeCell ref="A2:H2"/>
    <mergeCell ref="D208:G20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Bills</vt:lpstr>
      <vt:lpstr>Payments</vt:lpstr>
      <vt:lpstr>Tickets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2026-05-28T06:11:26Z</dcterms:modified>
</cp:coreProperties>
</file>