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nin\AppData\Local\Temp\scp50596\pawan\Hisab Sheets\"/>
    </mc:Choice>
  </mc:AlternateContent>
  <xr:revisionPtr revIDLastSave="0" documentId="13_ncr:1_{9D201DFC-737B-43A8-BBBA-0D74B9D4EB15}" xr6:coauthVersionLast="47" xr6:coauthVersionMax="47" xr10:uidLastSave="{00000000-0000-0000-0000-000000000000}"/>
  <bookViews>
    <workbookView xWindow="-110" yWindow="-110" windowWidth="19420" windowHeight="11500" xr2:uid="{33D23BE4-3477-4E4C-BCF9-90F80F35E7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6" i="1" l="1"/>
  <c r="F146" i="1"/>
  <c r="G146" i="1"/>
  <c r="H146" i="1"/>
  <c r="E145" i="1"/>
  <c r="E144" i="1"/>
  <c r="F144" i="1"/>
  <c r="G144" i="1"/>
  <c r="H144" i="1"/>
  <c r="E57" i="1"/>
  <c r="F57" i="1" s="1"/>
  <c r="G57" i="1" s="1"/>
  <c r="H57" i="1" s="1"/>
  <c r="E56" i="1"/>
  <c r="F56" i="1"/>
  <c r="G56" i="1"/>
  <c r="H56" i="1"/>
  <c r="E55" i="1"/>
  <c r="F145" i="1" l="1"/>
  <c r="G145" i="1"/>
  <c r="H145" i="1" s="1"/>
  <c r="F55" i="1"/>
  <c r="G55" i="1" s="1"/>
  <c r="H55" i="1" s="1"/>
  <c r="D149" i="1" l="1"/>
  <c r="E137" i="1"/>
  <c r="E136" i="1"/>
  <c r="E135" i="1"/>
  <c r="E134" i="1"/>
  <c r="E141" i="1"/>
  <c r="F141" i="1" s="1"/>
  <c r="G141" i="1" s="1"/>
  <c r="H141" i="1" s="1"/>
  <c r="E140" i="1"/>
  <c r="E139" i="1"/>
  <c r="E138" i="1"/>
  <c r="F138" i="1" s="1"/>
  <c r="G138" i="1" s="1"/>
  <c r="H138" i="1" s="1"/>
  <c r="E143" i="1"/>
  <c r="E142" i="1"/>
  <c r="E133" i="1"/>
  <c r="E132" i="1"/>
  <c r="E131" i="1"/>
  <c r="F131" i="1" s="1"/>
  <c r="E130" i="1"/>
  <c r="E129" i="1"/>
  <c r="F129" i="1" s="1"/>
  <c r="E128" i="1"/>
  <c r="E127" i="1"/>
  <c r="E126" i="1"/>
  <c r="E125" i="1"/>
  <c r="E124" i="1"/>
  <c r="E123" i="1"/>
  <c r="E122" i="1"/>
  <c r="E104" i="1"/>
  <c r="F104" i="1" s="1"/>
  <c r="E103" i="1"/>
  <c r="F103" i="1" s="1"/>
  <c r="E102" i="1"/>
  <c r="F102" i="1" s="1"/>
  <c r="G102" i="1" s="1"/>
  <c r="H102" i="1" s="1"/>
  <c r="E101" i="1"/>
  <c r="F101" i="1" s="1"/>
  <c r="E100" i="1"/>
  <c r="F100" i="1" s="1"/>
  <c r="E99" i="1"/>
  <c r="F99" i="1" s="1"/>
  <c r="E98" i="1"/>
  <c r="F98" i="1" s="1"/>
  <c r="E54" i="1"/>
  <c r="F54" i="1" s="1"/>
  <c r="E53" i="1"/>
  <c r="F53" i="1" s="1"/>
  <c r="E52" i="1"/>
  <c r="F52" i="1" s="1"/>
  <c r="G52" i="1" s="1"/>
  <c r="H52" i="1" s="1"/>
  <c r="E51" i="1"/>
  <c r="F51" i="1" s="1"/>
  <c r="G51" i="1" s="1"/>
  <c r="H51" i="1" s="1"/>
  <c r="E50" i="1"/>
  <c r="F50" i="1" s="1"/>
  <c r="G50" i="1" s="1"/>
  <c r="H50" i="1" s="1"/>
  <c r="E49" i="1"/>
  <c r="F49" i="1" s="1"/>
  <c r="E48" i="1"/>
  <c r="F48" i="1" s="1"/>
  <c r="E47" i="1"/>
  <c r="F47" i="1" s="1"/>
  <c r="E46" i="1"/>
  <c r="F46" i="1" s="1"/>
  <c r="G46" i="1" s="1"/>
  <c r="H46" i="1" s="1"/>
  <c r="E45" i="1"/>
  <c r="F45" i="1" s="1"/>
  <c r="G45" i="1" s="1"/>
  <c r="H45" i="1" s="1"/>
  <c r="D116" i="1"/>
  <c r="E111" i="1"/>
  <c r="E110" i="1"/>
  <c r="E109" i="1"/>
  <c r="E10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H7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D16" i="1"/>
  <c r="D60" i="1" s="1"/>
  <c r="E15" i="1"/>
  <c r="E14" i="1"/>
  <c r="E13" i="1"/>
  <c r="E12" i="1"/>
  <c r="E11" i="1"/>
  <c r="E10" i="1"/>
  <c r="F10" i="1" s="1"/>
  <c r="E9" i="1"/>
  <c r="E8" i="1"/>
  <c r="E7" i="1"/>
  <c r="E6" i="1"/>
  <c r="F6" i="1" s="1"/>
  <c r="E5" i="1"/>
  <c r="E4" i="1"/>
  <c r="F135" i="1" l="1"/>
  <c r="G135" i="1" s="1"/>
  <c r="H135" i="1" s="1"/>
  <c r="F136" i="1"/>
  <c r="G136" i="1" s="1"/>
  <c r="H136" i="1" s="1"/>
  <c r="F134" i="1"/>
  <c r="G134" i="1" s="1"/>
  <c r="H134" i="1" s="1"/>
  <c r="F137" i="1"/>
  <c r="G137" i="1" s="1"/>
  <c r="H137" i="1" s="1"/>
  <c r="F139" i="1"/>
  <c r="G139" i="1" s="1"/>
  <c r="H139" i="1" s="1"/>
  <c r="F140" i="1"/>
  <c r="G140" i="1" s="1"/>
  <c r="H140" i="1" s="1"/>
  <c r="G103" i="1"/>
  <c r="H103" i="1" s="1"/>
  <c r="G100" i="1"/>
  <c r="H100" i="1" s="1"/>
  <c r="G104" i="1"/>
  <c r="H104" i="1" s="1"/>
  <c r="F143" i="1"/>
  <c r="G143" i="1" s="1"/>
  <c r="H143" i="1" s="1"/>
  <c r="G99" i="1"/>
  <c r="H99" i="1" s="1"/>
  <c r="F130" i="1"/>
  <c r="G130" i="1" s="1"/>
  <c r="H130" i="1" s="1"/>
  <c r="F124" i="1"/>
  <c r="G124" i="1" s="1"/>
  <c r="H124" i="1" s="1"/>
  <c r="F133" i="1"/>
  <c r="G133" i="1" s="1"/>
  <c r="H133" i="1" s="1"/>
  <c r="F127" i="1"/>
  <c r="G127" i="1" s="1"/>
  <c r="H127" i="1" s="1"/>
  <c r="F122" i="1"/>
  <c r="G122" i="1" s="1"/>
  <c r="H122" i="1" s="1"/>
  <c r="F125" i="1"/>
  <c r="G125" i="1" s="1"/>
  <c r="H125" i="1" s="1"/>
  <c r="F128" i="1"/>
  <c r="G128" i="1" s="1"/>
  <c r="H128" i="1" s="1"/>
  <c r="F142" i="1"/>
  <c r="G142" i="1" s="1"/>
  <c r="H142" i="1" s="1"/>
  <c r="G131" i="1"/>
  <c r="H131" i="1" s="1"/>
  <c r="F123" i="1"/>
  <c r="G123" i="1" s="1"/>
  <c r="H123" i="1" s="1"/>
  <c r="F126" i="1"/>
  <c r="G126" i="1" s="1"/>
  <c r="H126" i="1" s="1"/>
  <c r="F132" i="1"/>
  <c r="G132" i="1" s="1"/>
  <c r="H132" i="1" s="1"/>
  <c r="G129" i="1"/>
  <c r="H129" i="1" s="1"/>
  <c r="G101" i="1"/>
  <c r="H101" i="1" s="1"/>
  <c r="G98" i="1"/>
  <c r="H98" i="1" s="1"/>
  <c r="G47" i="1"/>
  <c r="H47" i="1" s="1"/>
  <c r="G49" i="1"/>
  <c r="H49" i="1" s="1"/>
  <c r="G53" i="1"/>
  <c r="H53" i="1" s="1"/>
  <c r="G54" i="1"/>
  <c r="H54" i="1" s="1"/>
  <c r="G48" i="1"/>
  <c r="H48" i="1" s="1"/>
  <c r="F85" i="1"/>
  <c r="G85" i="1" s="1"/>
  <c r="H85" i="1" s="1"/>
  <c r="F87" i="1"/>
  <c r="G87" i="1" s="1"/>
  <c r="H87" i="1" s="1"/>
  <c r="F89" i="1"/>
  <c r="G89" i="1" s="1"/>
  <c r="H89" i="1" s="1"/>
  <c r="F91" i="1"/>
  <c r="G91" i="1" s="1"/>
  <c r="H91" i="1" s="1"/>
  <c r="F93" i="1"/>
  <c r="G93" i="1" s="1"/>
  <c r="H93" i="1" s="1"/>
  <c r="F95" i="1"/>
  <c r="G95" i="1" s="1"/>
  <c r="H95" i="1" s="1"/>
  <c r="F97" i="1"/>
  <c r="G97" i="1" s="1"/>
  <c r="H97" i="1" s="1"/>
  <c r="F109" i="1"/>
  <c r="G109" i="1" s="1"/>
  <c r="H109" i="1" s="1"/>
  <c r="F111" i="1"/>
  <c r="G111" i="1" s="1"/>
  <c r="H111" i="1" s="1"/>
  <c r="F4" i="1"/>
  <c r="G4" i="1" s="1"/>
  <c r="H4" i="1" s="1"/>
  <c r="F8" i="1"/>
  <c r="G8" i="1" s="1"/>
  <c r="H8" i="1" s="1"/>
  <c r="F12" i="1"/>
  <c r="G12" i="1" s="1"/>
  <c r="H12" i="1" s="1"/>
  <c r="F14" i="1"/>
  <c r="G14" i="1" s="1"/>
  <c r="H14" i="1" s="1"/>
  <c r="E16" i="1"/>
  <c r="G6" i="1"/>
  <c r="H6" i="1" s="1"/>
  <c r="G10" i="1"/>
  <c r="H10" i="1" s="1"/>
  <c r="F18" i="1"/>
  <c r="G18" i="1" s="1"/>
  <c r="H18" i="1" s="1"/>
  <c r="F20" i="1"/>
  <c r="G20" i="1" s="1"/>
  <c r="H20" i="1" s="1"/>
  <c r="F22" i="1"/>
  <c r="G22" i="1" s="1"/>
  <c r="H22" i="1" s="1"/>
  <c r="F24" i="1"/>
  <c r="G24" i="1" s="1"/>
  <c r="H24" i="1" s="1"/>
  <c r="F26" i="1"/>
  <c r="G26" i="1" s="1"/>
  <c r="H26" i="1" s="1"/>
  <c r="F28" i="1"/>
  <c r="G28" i="1" s="1"/>
  <c r="H28" i="1" s="1"/>
  <c r="F30" i="1"/>
  <c r="G30" i="1" s="1"/>
  <c r="H30" i="1" s="1"/>
  <c r="F32" i="1"/>
  <c r="G32" i="1" s="1"/>
  <c r="H32" i="1" s="1"/>
  <c r="F34" i="1"/>
  <c r="G34" i="1" s="1"/>
  <c r="H34" i="1" s="1"/>
  <c r="F36" i="1"/>
  <c r="G36" i="1" s="1"/>
  <c r="H36" i="1" s="1"/>
  <c r="F38" i="1"/>
  <c r="G38" i="1" s="1"/>
  <c r="H38" i="1" s="1"/>
  <c r="F40" i="1"/>
  <c r="G40" i="1" s="1"/>
  <c r="H40" i="1" s="1"/>
  <c r="F42" i="1"/>
  <c r="G42" i="1" s="1"/>
  <c r="H42" i="1" s="1"/>
  <c r="F44" i="1"/>
  <c r="G44" i="1" s="1"/>
  <c r="H44" i="1" s="1"/>
  <c r="F84" i="1"/>
  <c r="G84" i="1" s="1"/>
  <c r="F86" i="1"/>
  <c r="G86" i="1" s="1"/>
  <c r="H86" i="1" s="1"/>
  <c r="F88" i="1"/>
  <c r="G88" i="1" s="1"/>
  <c r="H88" i="1" s="1"/>
  <c r="F90" i="1"/>
  <c r="G90" i="1" s="1"/>
  <c r="H90" i="1" s="1"/>
  <c r="F92" i="1"/>
  <c r="G92" i="1" s="1"/>
  <c r="H92" i="1" s="1"/>
  <c r="F94" i="1"/>
  <c r="G94" i="1" s="1"/>
  <c r="H94" i="1" s="1"/>
  <c r="F96" i="1"/>
  <c r="G96" i="1" s="1"/>
  <c r="H96" i="1" s="1"/>
  <c r="F108" i="1"/>
  <c r="G108" i="1" s="1"/>
  <c r="H108" i="1" s="1"/>
  <c r="F110" i="1"/>
  <c r="G110" i="1" s="1"/>
  <c r="H110" i="1" s="1"/>
  <c r="E116" i="1"/>
  <c r="F5" i="1"/>
  <c r="G5" i="1" s="1"/>
  <c r="H5" i="1" s="1"/>
  <c r="F7" i="1"/>
  <c r="G7" i="1" s="1"/>
  <c r="H7" i="1" s="1"/>
  <c r="F9" i="1"/>
  <c r="G9" i="1" s="1"/>
  <c r="H9" i="1" s="1"/>
  <c r="F11" i="1"/>
  <c r="G11" i="1" s="1"/>
  <c r="H11" i="1" s="1"/>
  <c r="F13" i="1"/>
  <c r="G13" i="1" s="1"/>
  <c r="H13" i="1" s="1"/>
  <c r="F15" i="1"/>
  <c r="G15" i="1" s="1"/>
  <c r="H15" i="1" s="1"/>
  <c r="F17" i="1"/>
  <c r="G17" i="1" s="1"/>
  <c r="H17" i="1" s="1"/>
  <c r="F19" i="1"/>
  <c r="G19" i="1" s="1"/>
  <c r="H19" i="1" s="1"/>
  <c r="F21" i="1"/>
  <c r="G21" i="1" s="1"/>
  <c r="H21" i="1" s="1"/>
  <c r="F23" i="1"/>
  <c r="G23" i="1" s="1"/>
  <c r="H23" i="1" s="1"/>
  <c r="F25" i="1"/>
  <c r="G25" i="1" s="1"/>
  <c r="H25" i="1" s="1"/>
  <c r="F27" i="1"/>
  <c r="G27" i="1" s="1"/>
  <c r="H27" i="1" s="1"/>
  <c r="F29" i="1"/>
  <c r="G29" i="1" s="1"/>
  <c r="H29" i="1" s="1"/>
  <c r="F31" i="1"/>
  <c r="G31" i="1" s="1"/>
  <c r="H31" i="1" s="1"/>
  <c r="F33" i="1"/>
  <c r="G33" i="1" s="1"/>
  <c r="H33" i="1" s="1"/>
  <c r="F35" i="1"/>
  <c r="G35" i="1" s="1"/>
  <c r="H35" i="1" s="1"/>
  <c r="F37" i="1"/>
  <c r="G37" i="1" s="1"/>
  <c r="H37" i="1" s="1"/>
  <c r="F39" i="1"/>
  <c r="G39" i="1" s="1"/>
  <c r="H39" i="1" s="1"/>
  <c r="F41" i="1"/>
  <c r="G41" i="1" s="1"/>
  <c r="H41" i="1" s="1"/>
  <c r="F43" i="1"/>
  <c r="G43" i="1" s="1"/>
  <c r="H43" i="1" s="1"/>
  <c r="H149" i="1" l="1"/>
  <c r="H65" i="1" s="1"/>
  <c r="G116" i="1"/>
  <c r="H84" i="1"/>
  <c r="H116" i="1" s="1"/>
  <c r="H64" i="1" s="1"/>
  <c r="F116" i="1"/>
  <c r="F16" i="1"/>
  <c r="G16" i="1" s="1"/>
  <c r="H16" i="1" s="1"/>
  <c r="H61" i="1" s="1"/>
  <c r="H63" i="1" s="1"/>
  <c r="H67" i="1" l="1"/>
  <c r="H78" i="1" s="1"/>
</calcChain>
</file>

<file path=xl/sharedStrings.xml><?xml version="1.0" encoding="utf-8"?>
<sst xmlns="http://schemas.openxmlformats.org/spreadsheetml/2006/main" count="145" uniqueCount="30">
  <si>
    <t>MAX CEMENT LTD.</t>
  </si>
  <si>
    <t>MONTH</t>
  </si>
  <si>
    <t>PARTY</t>
  </si>
  <si>
    <t>BAGS</t>
  </si>
  <si>
    <t>AMOUNT</t>
  </si>
  <si>
    <t>TDS @ 5%</t>
  </si>
  <si>
    <t>BALANCE</t>
  </si>
  <si>
    <t>ELIGIBLE</t>
  </si>
  <si>
    <t>NGPL</t>
  </si>
  <si>
    <t>BRN</t>
  </si>
  <si>
    <t>TOTAL BAGS</t>
  </si>
  <si>
    <t>TOTAL AMOUNT</t>
  </si>
  <si>
    <t>PREVIOUS BALANCE UPTO AUG-22</t>
  </si>
  <si>
    <t>BALANCE AMOUNT MAX</t>
  </si>
  <si>
    <t>Balance Amount of Ambuja Cement</t>
  </si>
  <si>
    <t>Balance Amount of Star Cement</t>
  </si>
  <si>
    <t>Total Receivable</t>
  </si>
  <si>
    <t>RECEIVED ON 28.12.2022</t>
  </si>
  <si>
    <t>RECEIVED in March-23</t>
  </si>
  <si>
    <t>RECEIVED ON 20.03.2024</t>
  </si>
  <si>
    <t>RECEIVED ON 10.12.2024</t>
  </si>
  <si>
    <t>RECEIVED ON 12.12.2024</t>
  </si>
  <si>
    <t>Total Receipts</t>
  </si>
  <si>
    <t>Balance Amount</t>
  </si>
  <si>
    <t>AMBUJA CEMENTS LTD.</t>
  </si>
  <si>
    <t>Party</t>
  </si>
  <si>
    <t>NG</t>
  </si>
  <si>
    <t>TOTAL</t>
  </si>
  <si>
    <t>STAR CEMENT LTD.</t>
  </si>
  <si>
    <t>RECEIVED ON 07.05.2024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</si>
</sst>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3" fillId="0" borderId="9" xfId="0" applyNumberFormat="1" applyFont="1" applyBorder="1" applyAlignment="1">
      <alignment horizontal="center"/>
    </xf>
    <xf numFmtId="17" fontId="1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7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1" fillId="0" borderId="17" xfId="0" applyFont="1" applyBorder="1"/>
    <xf numFmtId="0" fontId="1" fillId="0" borderId="39" xfId="0" applyFont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17" fontId="1" fillId="0" borderId="45" xfId="0" applyNumberFormat="1" applyFont="1" applyBorder="1" applyAlignment="1">
      <alignment horizontal="center"/>
    </xf>
    <xf numFmtId="17" fontId="1" fillId="0" borderId="46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7" fontId="1" fillId="0" borderId="2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17" fontId="1" fillId="0" borderId="30" xfId="0" applyNumberFormat="1" applyFont="1" applyBorder="1" applyAlignment="1">
      <alignment horizontal="center"/>
    </xf>
    <xf numFmtId="17" fontId="2" fillId="0" borderId="37" xfId="0" applyNumberFormat="1" applyFont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4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3" borderId="37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38" xfId="0" applyFont="1" applyFill="1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4F77-4CA6-40D1-8817-32D3CFC76677}">
  <dimension ref="B1:H149"/>
  <sheetViews>
    <sheetView tabSelected="1" topLeftCell="A127" workbookViewId="0">
      <selection activeCell="I50" sqref="I50"/>
    </sheetView>
  </sheetViews>
  <sheetFormatPr defaultColWidth="8.90625" defaultRowHeight="14" x14ac:dyDescent="0.3"/>
  <cols>
    <col min="1" max="4" width="8.90625" style="1"/>
    <col min="5" max="5" width="9.453125" style="1" bestFit="1" customWidth="1"/>
    <col min="6" max="6" width="10.81640625" style="1" bestFit="1" customWidth="1"/>
    <col min="7" max="7" width="11.90625" style="1" customWidth="1"/>
    <col min="8" max="8" width="10.81640625" style="2" customWidth="1"/>
    <col min="9" max="13" width="8.90625" style="1"/>
    <col min="14" max="14" width="9.453125" style="1" bestFit="1" customWidth="1"/>
    <col min="15" max="15" width="10.81640625" style="1" bestFit="1" customWidth="1"/>
    <col min="16" max="16" width="9.6328125" style="1" bestFit="1" customWidth="1"/>
    <col min="17" max="17" width="9.453125" style="1" bestFit="1" customWidth="1"/>
    <col min="18" max="16384" width="8.90625" style="1"/>
  </cols>
  <sheetData>
    <row r="1" spans="2:8" ht="14.5" thickBot="1" x14ac:dyDescent="0.35"/>
    <row r="2" spans="2:8" s="3" customFormat="1" ht="14.5" thickBot="1" x14ac:dyDescent="0.35">
      <c r="B2" s="55" t="s">
        <v>0</v>
      </c>
      <c r="C2" s="56"/>
      <c r="D2" s="56"/>
      <c r="E2" s="56"/>
      <c r="F2" s="56"/>
      <c r="G2" s="56"/>
      <c r="H2" s="57"/>
    </row>
    <row r="3" spans="2:8" s="7" customFormat="1" ht="14.5" thickBot="1" x14ac:dyDescent="0.3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spans="2:8" s="2" customFormat="1" x14ac:dyDescent="0.3">
      <c r="B4" s="8">
        <v>44805</v>
      </c>
      <c r="C4" s="9" t="s">
        <v>8</v>
      </c>
      <c r="D4" s="9">
        <v>14980</v>
      </c>
      <c r="E4" s="10">
        <f t="shared" ref="E4:E57" si="0">+D4*5</f>
        <v>74900</v>
      </c>
      <c r="F4" s="10">
        <f t="shared" ref="F4:F57" si="1">+E4*0.05</f>
        <v>3745</v>
      </c>
      <c r="G4" s="10">
        <f t="shared" ref="G4:G57" si="2">+E4-F4</f>
        <v>71155</v>
      </c>
      <c r="H4" s="11">
        <f t="shared" ref="H4:H57" si="3">+G4/2</f>
        <v>35577.5</v>
      </c>
    </row>
    <row r="5" spans="2:8" s="2" customFormat="1" x14ac:dyDescent="0.3">
      <c r="B5" s="8">
        <v>44835</v>
      </c>
      <c r="C5" s="9" t="s">
        <v>8</v>
      </c>
      <c r="D5" s="9">
        <v>16960</v>
      </c>
      <c r="E5" s="10">
        <f t="shared" si="0"/>
        <v>84800</v>
      </c>
      <c r="F5" s="10">
        <f t="shared" si="1"/>
        <v>4240</v>
      </c>
      <c r="G5" s="10">
        <f t="shared" si="2"/>
        <v>80560</v>
      </c>
      <c r="H5" s="11">
        <f t="shared" si="3"/>
        <v>40280</v>
      </c>
    </row>
    <row r="6" spans="2:8" s="2" customFormat="1" x14ac:dyDescent="0.3">
      <c r="B6" s="8">
        <v>44866</v>
      </c>
      <c r="C6" s="9" t="s">
        <v>8</v>
      </c>
      <c r="D6" s="9">
        <v>11560</v>
      </c>
      <c r="E6" s="10">
        <f t="shared" si="0"/>
        <v>57800</v>
      </c>
      <c r="F6" s="10">
        <f t="shared" si="1"/>
        <v>2890</v>
      </c>
      <c r="G6" s="10">
        <f t="shared" si="2"/>
        <v>54910</v>
      </c>
      <c r="H6" s="11">
        <f t="shared" si="3"/>
        <v>27455</v>
      </c>
    </row>
    <row r="7" spans="2:8" s="2" customFormat="1" x14ac:dyDescent="0.3">
      <c r="B7" s="8">
        <v>44896</v>
      </c>
      <c r="C7" s="9" t="s">
        <v>8</v>
      </c>
      <c r="D7" s="9">
        <v>20350</v>
      </c>
      <c r="E7" s="10">
        <f t="shared" si="0"/>
        <v>101750</v>
      </c>
      <c r="F7" s="10">
        <f t="shared" si="1"/>
        <v>5087.5</v>
      </c>
      <c r="G7" s="10">
        <f t="shared" si="2"/>
        <v>96662.5</v>
      </c>
      <c r="H7" s="11">
        <f t="shared" si="3"/>
        <v>48331.25</v>
      </c>
    </row>
    <row r="8" spans="2:8" s="12" customFormat="1" x14ac:dyDescent="0.3">
      <c r="B8" s="8">
        <v>44927</v>
      </c>
      <c r="C8" s="9" t="s">
        <v>8</v>
      </c>
      <c r="D8" s="9">
        <v>22950</v>
      </c>
      <c r="E8" s="10">
        <f t="shared" si="0"/>
        <v>114750</v>
      </c>
      <c r="F8" s="10">
        <f t="shared" si="1"/>
        <v>5737.5</v>
      </c>
      <c r="G8" s="10">
        <f t="shared" si="2"/>
        <v>109012.5</v>
      </c>
      <c r="H8" s="11">
        <f t="shared" si="3"/>
        <v>54506.25</v>
      </c>
    </row>
    <row r="9" spans="2:8" s="12" customFormat="1" x14ac:dyDescent="0.3">
      <c r="B9" s="8">
        <v>44958</v>
      </c>
      <c r="C9" s="9" t="s">
        <v>8</v>
      </c>
      <c r="D9" s="9">
        <v>9580</v>
      </c>
      <c r="E9" s="10">
        <f t="shared" si="0"/>
        <v>47900</v>
      </c>
      <c r="F9" s="10">
        <f t="shared" si="1"/>
        <v>2395</v>
      </c>
      <c r="G9" s="10">
        <f t="shared" si="2"/>
        <v>45505</v>
      </c>
      <c r="H9" s="11">
        <f t="shared" si="3"/>
        <v>22752.5</v>
      </c>
    </row>
    <row r="10" spans="2:8" s="2" customFormat="1" x14ac:dyDescent="0.3">
      <c r="B10" s="8">
        <v>44986</v>
      </c>
      <c r="C10" s="9" t="s">
        <v>8</v>
      </c>
      <c r="D10" s="9">
        <v>8730</v>
      </c>
      <c r="E10" s="9">
        <f t="shared" si="0"/>
        <v>43650</v>
      </c>
      <c r="F10" s="9">
        <f t="shared" si="1"/>
        <v>2182.5</v>
      </c>
      <c r="G10" s="9">
        <f t="shared" si="2"/>
        <v>41467.5</v>
      </c>
      <c r="H10" s="13">
        <f t="shared" si="3"/>
        <v>20733.75</v>
      </c>
    </row>
    <row r="11" spans="2:8" s="2" customFormat="1" x14ac:dyDescent="0.3">
      <c r="B11" s="8">
        <v>45017</v>
      </c>
      <c r="C11" s="9" t="s">
        <v>8</v>
      </c>
      <c r="D11" s="9">
        <v>11620</v>
      </c>
      <c r="E11" s="9">
        <f t="shared" si="0"/>
        <v>58100</v>
      </c>
      <c r="F11" s="9">
        <f t="shared" si="1"/>
        <v>2905</v>
      </c>
      <c r="G11" s="9">
        <f t="shared" si="2"/>
        <v>55195</v>
      </c>
      <c r="H11" s="13">
        <f t="shared" si="3"/>
        <v>27597.5</v>
      </c>
    </row>
    <row r="12" spans="2:8" s="2" customFormat="1" x14ac:dyDescent="0.3">
      <c r="B12" s="8">
        <v>45047</v>
      </c>
      <c r="C12" s="9" t="s">
        <v>8</v>
      </c>
      <c r="D12" s="9">
        <v>15920</v>
      </c>
      <c r="E12" s="9">
        <f t="shared" si="0"/>
        <v>79600</v>
      </c>
      <c r="F12" s="9">
        <f t="shared" si="1"/>
        <v>3980</v>
      </c>
      <c r="G12" s="9">
        <f t="shared" si="2"/>
        <v>75620</v>
      </c>
      <c r="H12" s="13">
        <f t="shared" si="3"/>
        <v>37810</v>
      </c>
    </row>
    <row r="13" spans="2:8" s="2" customFormat="1" x14ac:dyDescent="0.3">
      <c r="B13" s="8">
        <v>45078</v>
      </c>
      <c r="C13" s="9" t="s">
        <v>8</v>
      </c>
      <c r="D13" s="9">
        <v>1880</v>
      </c>
      <c r="E13" s="9">
        <f t="shared" si="0"/>
        <v>9400</v>
      </c>
      <c r="F13" s="9">
        <f t="shared" si="1"/>
        <v>470</v>
      </c>
      <c r="G13" s="9">
        <f t="shared" si="2"/>
        <v>8930</v>
      </c>
      <c r="H13" s="13">
        <f t="shared" si="3"/>
        <v>4465</v>
      </c>
    </row>
    <row r="14" spans="2:8" s="2" customFormat="1" x14ac:dyDescent="0.3">
      <c r="B14" s="14">
        <v>44805</v>
      </c>
      <c r="C14" s="15" t="s">
        <v>9</v>
      </c>
      <c r="D14" s="15">
        <v>16640</v>
      </c>
      <c r="E14" s="15">
        <f t="shared" si="0"/>
        <v>83200</v>
      </c>
      <c r="F14" s="15">
        <f t="shared" si="1"/>
        <v>4160</v>
      </c>
      <c r="G14" s="15">
        <f t="shared" si="2"/>
        <v>79040</v>
      </c>
      <c r="H14" s="16">
        <f t="shared" si="3"/>
        <v>39520</v>
      </c>
    </row>
    <row r="15" spans="2:8" s="2" customFormat="1" x14ac:dyDescent="0.3">
      <c r="B15" s="17">
        <v>44835</v>
      </c>
      <c r="C15" s="18" t="s">
        <v>9</v>
      </c>
      <c r="D15" s="18">
        <v>12240</v>
      </c>
      <c r="E15" s="15">
        <f t="shared" si="0"/>
        <v>61200</v>
      </c>
      <c r="F15" s="15">
        <f t="shared" si="1"/>
        <v>3060</v>
      </c>
      <c r="G15" s="15">
        <f t="shared" si="2"/>
        <v>58140</v>
      </c>
      <c r="H15" s="16">
        <f t="shared" si="3"/>
        <v>29070</v>
      </c>
    </row>
    <row r="16" spans="2:8" s="2" customFormat="1" x14ac:dyDescent="0.3">
      <c r="B16" s="17">
        <v>44866</v>
      </c>
      <c r="C16" s="18" t="s">
        <v>9</v>
      </c>
      <c r="D16" s="18">
        <f>2540+18280</f>
        <v>20820</v>
      </c>
      <c r="E16" s="15">
        <f t="shared" si="0"/>
        <v>104100</v>
      </c>
      <c r="F16" s="15">
        <f t="shared" si="1"/>
        <v>5205</v>
      </c>
      <c r="G16" s="15">
        <f t="shared" si="2"/>
        <v>98895</v>
      </c>
      <c r="H16" s="16">
        <f t="shared" si="3"/>
        <v>49447.5</v>
      </c>
    </row>
    <row r="17" spans="2:8" s="2" customFormat="1" x14ac:dyDescent="0.3">
      <c r="B17" s="8">
        <v>44896</v>
      </c>
      <c r="C17" s="9" t="s">
        <v>9</v>
      </c>
      <c r="D17" s="9">
        <v>13040</v>
      </c>
      <c r="E17" s="10">
        <f t="shared" si="0"/>
        <v>65200</v>
      </c>
      <c r="F17" s="10">
        <f t="shared" si="1"/>
        <v>3260</v>
      </c>
      <c r="G17" s="10">
        <f t="shared" si="2"/>
        <v>61940</v>
      </c>
      <c r="H17" s="11">
        <f t="shared" si="3"/>
        <v>30970</v>
      </c>
    </row>
    <row r="18" spans="2:8" s="12" customFormat="1" x14ac:dyDescent="0.3">
      <c r="B18" s="8">
        <v>44927</v>
      </c>
      <c r="C18" s="9" t="s">
        <v>9</v>
      </c>
      <c r="D18" s="9">
        <v>22600</v>
      </c>
      <c r="E18" s="10">
        <f t="shared" si="0"/>
        <v>113000</v>
      </c>
      <c r="F18" s="10">
        <f t="shared" si="1"/>
        <v>5650</v>
      </c>
      <c r="G18" s="10">
        <f t="shared" si="2"/>
        <v>107350</v>
      </c>
      <c r="H18" s="11">
        <f t="shared" si="3"/>
        <v>53675</v>
      </c>
    </row>
    <row r="19" spans="2:8" s="12" customFormat="1" x14ac:dyDescent="0.3">
      <c r="B19" s="8">
        <v>44958</v>
      </c>
      <c r="C19" s="9" t="s">
        <v>9</v>
      </c>
      <c r="D19" s="9">
        <v>10060</v>
      </c>
      <c r="E19" s="10">
        <f t="shared" si="0"/>
        <v>50300</v>
      </c>
      <c r="F19" s="10">
        <f t="shared" si="1"/>
        <v>2515</v>
      </c>
      <c r="G19" s="10">
        <f t="shared" si="2"/>
        <v>47785</v>
      </c>
      <c r="H19" s="11">
        <f t="shared" si="3"/>
        <v>23892.5</v>
      </c>
    </row>
    <row r="20" spans="2:8" s="12" customFormat="1" x14ac:dyDescent="0.3">
      <c r="B20" s="8">
        <v>44986</v>
      </c>
      <c r="C20" s="9" t="s">
        <v>9</v>
      </c>
      <c r="D20" s="9">
        <v>18590</v>
      </c>
      <c r="E20" s="10">
        <f t="shared" si="0"/>
        <v>92950</v>
      </c>
      <c r="F20" s="10">
        <f t="shared" si="1"/>
        <v>4647.5</v>
      </c>
      <c r="G20" s="10">
        <f t="shared" si="2"/>
        <v>88302.5</v>
      </c>
      <c r="H20" s="11">
        <f t="shared" si="3"/>
        <v>44151.25</v>
      </c>
    </row>
    <row r="21" spans="2:8" s="12" customFormat="1" x14ac:dyDescent="0.3">
      <c r="B21" s="8">
        <v>45017</v>
      </c>
      <c r="C21" s="9" t="s">
        <v>9</v>
      </c>
      <c r="D21" s="9">
        <v>11530</v>
      </c>
      <c r="E21" s="10">
        <f t="shared" si="0"/>
        <v>57650</v>
      </c>
      <c r="F21" s="10">
        <f t="shared" si="1"/>
        <v>2882.5</v>
      </c>
      <c r="G21" s="10">
        <f t="shared" si="2"/>
        <v>54767.5</v>
      </c>
      <c r="H21" s="11">
        <f t="shared" si="3"/>
        <v>27383.75</v>
      </c>
    </row>
    <row r="22" spans="2:8" s="12" customFormat="1" x14ac:dyDescent="0.3">
      <c r="B22" s="8">
        <v>45047</v>
      </c>
      <c r="C22" s="9" t="s">
        <v>9</v>
      </c>
      <c r="D22" s="9">
        <v>12590</v>
      </c>
      <c r="E22" s="10">
        <f t="shared" si="0"/>
        <v>62950</v>
      </c>
      <c r="F22" s="10">
        <f t="shared" si="1"/>
        <v>3147.5</v>
      </c>
      <c r="G22" s="10">
        <f t="shared" si="2"/>
        <v>59802.5</v>
      </c>
      <c r="H22" s="11">
        <f t="shared" si="3"/>
        <v>29901.25</v>
      </c>
    </row>
    <row r="23" spans="2:8" s="12" customFormat="1" x14ac:dyDescent="0.3">
      <c r="B23" s="8">
        <v>45078</v>
      </c>
      <c r="C23" s="9" t="s">
        <v>9</v>
      </c>
      <c r="D23" s="9">
        <v>22700</v>
      </c>
      <c r="E23" s="10">
        <f t="shared" si="0"/>
        <v>113500</v>
      </c>
      <c r="F23" s="10">
        <f t="shared" si="1"/>
        <v>5675</v>
      </c>
      <c r="G23" s="10">
        <f t="shared" si="2"/>
        <v>107825</v>
      </c>
      <c r="H23" s="11">
        <f t="shared" si="3"/>
        <v>53912.5</v>
      </c>
    </row>
    <row r="24" spans="2:8" s="12" customFormat="1" x14ac:dyDescent="0.3">
      <c r="B24" s="8">
        <v>45108</v>
      </c>
      <c r="C24" s="9" t="s">
        <v>9</v>
      </c>
      <c r="D24" s="9">
        <v>11860</v>
      </c>
      <c r="E24" s="10">
        <f t="shared" si="0"/>
        <v>59300</v>
      </c>
      <c r="F24" s="10">
        <f t="shared" si="1"/>
        <v>2965</v>
      </c>
      <c r="G24" s="10">
        <f t="shared" si="2"/>
        <v>56335</v>
      </c>
      <c r="H24" s="11">
        <f t="shared" si="3"/>
        <v>28167.5</v>
      </c>
    </row>
    <row r="25" spans="2:8" s="12" customFormat="1" x14ac:dyDescent="0.3">
      <c r="B25" s="8">
        <v>45139</v>
      </c>
      <c r="C25" s="9" t="s">
        <v>9</v>
      </c>
      <c r="D25" s="9">
        <v>17230</v>
      </c>
      <c r="E25" s="10">
        <f t="shared" si="0"/>
        <v>86150</v>
      </c>
      <c r="F25" s="10">
        <f t="shared" si="1"/>
        <v>4307.5</v>
      </c>
      <c r="G25" s="10">
        <f t="shared" si="2"/>
        <v>81842.5</v>
      </c>
      <c r="H25" s="11">
        <f t="shared" si="3"/>
        <v>40921.25</v>
      </c>
    </row>
    <row r="26" spans="2:8" s="12" customFormat="1" x14ac:dyDescent="0.3">
      <c r="B26" s="8">
        <v>45170</v>
      </c>
      <c r="C26" s="9" t="s">
        <v>9</v>
      </c>
      <c r="D26" s="9">
        <v>5600</v>
      </c>
      <c r="E26" s="10">
        <f t="shared" si="0"/>
        <v>28000</v>
      </c>
      <c r="F26" s="10">
        <f t="shared" si="1"/>
        <v>1400</v>
      </c>
      <c r="G26" s="10">
        <f t="shared" si="2"/>
        <v>26600</v>
      </c>
      <c r="H26" s="11">
        <f t="shared" si="3"/>
        <v>13300</v>
      </c>
    </row>
    <row r="27" spans="2:8" s="12" customFormat="1" x14ac:dyDescent="0.3">
      <c r="B27" s="8">
        <v>45200</v>
      </c>
      <c r="C27" s="9" t="s">
        <v>9</v>
      </c>
      <c r="D27" s="9">
        <v>18700</v>
      </c>
      <c r="E27" s="10">
        <f t="shared" si="0"/>
        <v>93500</v>
      </c>
      <c r="F27" s="10">
        <f t="shared" si="1"/>
        <v>4675</v>
      </c>
      <c r="G27" s="10">
        <f t="shared" si="2"/>
        <v>88825</v>
      </c>
      <c r="H27" s="11">
        <f t="shared" si="3"/>
        <v>44412.5</v>
      </c>
    </row>
    <row r="28" spans="2:8" s="12" customFormat="1" x14ac:dyDescent="0.3">
      <c r="B28" s="8">
        <v>45231</v>
      </c>
      <c r="C28" s="9" t="s">
        <v>9</v>
      </c>
      <c r="D28" s="9">
        <v>19620</v>
      </c>
      <c r="E28" s="10">
        <f t="shared" si="0"/>
        <v>98100</v>
      </c>
      <c r="F28" s="10">
        <f t="shared" si="1"/>
        <v>4905</v>
      </c>
      <c r="G28" s="10">
        <f t="shared" si="2"/>
        <v>93195</v>
      </c>
      <c r="H28" s="11">
        <f t="shared" si="3"/>
        <v>46597.5</v>
      </c>
    </row>
    <row r="29" spans="2:8" s="12" customFormat="1" x14ac:dyDescent="0.3">
      <c r="B29" s="8">
        <v>45261</v>
      </c>
      <c r="C29" s="9" t="s">
        <v>9</v>
      </c>
      <c r="D29" s="9">
        <v>22070</v>
      </c>
      <c r="E29" s="10">
        <f t="shared" si="0"/>
        <v>110350</v>
      </c>
      <c r="F29" s="10">
        <f t="shared" si="1"/>
        <v>5517.5</v>
      </c>
      <c r="G29" s="10">
        <f t="shared" si="2"/>
        <v>104832.5</v>
      </c>
      <c r="H29" s="11">
        <f t="shared" si="3"/>
        <v>52416.25</v>
      </c>
    </row>
    <row r="30" spans="2:8" s="12" customFormat="1" x14ac:dyDescent="0.3">
      <c r="B30" s="8">
        <v>45292</v>
      </c>
      <c r="C30" s="9" t="s">
        <v>9</v>
      </c>
      <c r="D30" s="9">
        <v>11970</v>
      </c>
      <c r="E30" s="10">
        <f t="shared" si="0"/>
        <v>59850</v>
      </c>
      <c r="F30" s="10">
        <f t="shared" si="1"/>
        <v>2992.5</v>
      </c>
      <c r="G30" s="10">
        <f t="shared" si="2"/>
        <v>56857.5</v>
      </c>
      <c r="H30" s="11">
        <f t="shared" si="3"/>
        <v>28428.75</v>
      </c>
    </row>
    <row r="31" spans="2:8" s="12" customFormat="1" x14ac:dyDescent="0.3">
      <c r="B31" s="8">
        <v>45323</v>
      </c>
      <c r="C31" s="9" t="s">
        <v>9</v>
      </c>
      <c r="D31" s="9">
        <v>23320</v>
      </c>
      <c r="E31" s="10">
        <f t="shared" si="0"/>
        <v>116600</v>
      </c>
      <c r="F31" s="10">
        <f t="shared" si="1"/>
        <v>5830</v>
      </c>
      <c r="G31" s="10">
        <f t="shared" si="2"/>
        <v>110770</v>
      </c>
      <c r="H31" s="11">
        <f t="shared" si="3"/>
        <v>55385</v>
      </c>
    </row>
    <row r="32" spans="2:8" s="12" customFormat="1" x14ac:dyDescent="0.3">
      <c r="B32" s="8">
        <v>45352</v>
      </c>
      <c r="C32" s="9" t="s">
        <v>9</v>
      </c>
      <c r="D32" s="9">
        <v>32920</v>
      </c>
      <c r="E32" s="10">
        <f t="shared" si="0"/>
        <v>164600</v>
      </c>
      <c r="F32" s="10">
        <f t="shared" si="1"/>
        <v>8230</v>
      </c>
      <c r="G32" s="10">
        <f t="shared" si="2"/>
        <v>156370</v>
      </c>
      <c r="H32" s="11">
        <f t="shared" si="3"/>
        <v>78185</v>
      </c>
    </row>
    <row r="33" spans="2:8" s="12" customFormat="1" x14ac:dyDescent="0.3">
      <c r="B33" s="8">
        <v>45383</v>
      </c>
      <c r="C33" s="9" t="s">
        <v>9</v>
      </c>
      <c r="D33" s="9">
        <v>52900</v>
      </c>
      <c r="E33" s="10">
        <f t="shared" si="0"/>
        <v>264500</v>
      </c>
      <c r="F33" s="10">
        <f t="shared" si="1"/>
        <v>13225</v>
      </c>
      <c r="G33" s="10">
        <f t="shared" si="2"/>
        <v>251275</v>
      </c>
      <c r="H33" s="11">
        <f t="shared" si="3"/>
        <v>125637.5</v>
      </c>
    </row>
    <row r="34" spans="2:8" s="12" customFormat="1" x14ac:dyDescent="0.3">
      <c r="B34" s="8">
        <v>45413</v>
      </c>
      <c r="C34" s="9" t="s">
        <v>9</v>
      </c>
      <c r="D34" s="9">
        <v>28320</v>
      </c>
      <c r="E34" s="10">
        <f t="shared" si="0"/>
        <v>141600</v>
      </c>
      <c r="F34" s="10">
        <f t="shared" si="1"/>
        <v>7080</v>
      </c>
      <c r="G34" s="10">
        <f t="shared" si="2"/>
        <v>134520</v>
      </c>
      <c r="H34" s="11">
        <f t="shared" si="3"/>
        <v>67260</v>
      </c>
    </row>
    <row r="35" spans="2:8" s="12" customFormat="1" x14ac:dyDescent="0.3">
      <c r="B35" s="8">
        <v>45444</v>
      </c>
      <c r="C35" s="9" t="s">
        <v>9</v>
      </c>
      <c r="D35" s="9">
        <v>6520</v>
      </c>
      <c r="E35" s="10">
        <f t="shared" si="0"/>
        <v>32600</v>
      </c>
      <c r="F35" s="10">
        <f t="shared" si="1"/>
        <v>1630</v>
      </c>
      <c r="G35" s="10">
        <f t="shared" si="2"/>
        <v>30970</v>
      </c>
      <c r="H35" s="11">
        <f t="shared" si="3"/>
        <v>15485</v>
      </c>
    </row>
    <row r="36" spans="2:8" s="12" customFormat="1" x14ac:dyDescent="0.3">
      <c r="B36" s="8">
        <v>45474</v>
      </c>
      <c r="C36" s="9" t="s">
        <v>9</v>
      </c>
      <c r="D36" s="9">
        <v>12010</v>
      </c>
      <c r="E36" s="10">
        <f t="shared" si="0"/>
        <v>60050</v>
      </c>
      <c r="F36" s="10">
        <f t="shared" si="1"/>
        <v>3002.5</v>
      </c>
      <c r="G36" s="10">
        <f t="shared" si="2"/>
        <v>57047.5</v>
      </c>
      <c r="H36" s="11">
        <f t="shared" si="3"/>
        <v>28523.75</v>
      </c>
    </row>
    <row r="37" spans="2:8" s="12" customFormat="1" x14ac:dyDescent="0.3">
      <c r="B37" s="8">
        <v>45505</v>
      </c>
      <c r="C37" s="9" t="s">
        <v>9</v>
      </c>
      <c r="D37" s="9">
        <v>10670</v>
      </c>
      <c r="E37" s="10">
        <f t="shared" si="0"/>
        <v>53350</v>
      </c>
      <c r="F37" s="10">
        <f t="shared" si="1"/>
        <v>2667.5</v>
      </c>
      <c r="G37" s="10">
        <f t="shared" si="2"/>
        <v>50682.5</v>
      </c>
      <c r="H37" s="11">
        <f t="shared" si="3"/>
        <v>25341.25</v>
      </c>
    </row>
    <row r="38" spans="2:8" s="12" customFormat="1" x14ac:dyDescent="0.3">
      <c r="B38" s="8">
        <v>45536</v>
      </c>
      <c r="C38" s="9" t="s">
        <v>9</v>
      </c>
      <c r="D38" s="9">
        <v>540</v>
      </c>
      <c r="E38" s="10">
        <f t="shared" si="0"/>
        <v>2700</v>
      </c>
      <c r="F38" s="10">
        <f t="shared" si="1"/>
        <v>135</v>
      </c>
      <c r="G38" s="10">
        <f t="shared" si="2"/>
        <v>2565</v>
      </c>
      <c r="H38" s="11">
        <f t="shared" si="3"/>
        <v>1282.5</v>
      </c>
    </row>
    <row r="39" spans="2:8" s="12" customFormat="1" x14ac:dyDescent="0.3">
      <c r="B39" s="8">
        <v>45566</v>
      </c>
      <c r="C39" s="9" t="s">
        <v>9</v>
      </c>
      <c r="D39" s="9">
        <v>7060</v>
      </c>
      <c r="E39" s="10">
        <f t="shared" si="0"/>
        <v>35300</v>
      </c>
      <c r="F39" s="10">
        <f t="shared" si="1"/>
        <v>1765</v>
      </c>
      <c r="G39" s="10">
        <f t="shared" si="2"/>
        <v>33535</v>
      </c>
      <c r="H39" s="11">
        <f t="shared" si="3"/>
        <v>16767.5</v>
      </c>
    </row>
    <row r="40" spans="2:8" s="2" customFormat="1" x14ac:dyDescent="0.3">
      <c r="B40" s="8">
        <v>45597</v>
      </c>
      <c r="C40" s="9" t="s">
        <v>9</v>
      </c>
      <c r="D40" s="9">
        <v>19350</v>
      </c>
      <c r="E40" s="9">
        <f t="shared" si="0"/>
        <v>96750</v>
      </c>
      <c r="F40" s="9">
        <f t="shared" si="1"/>
        <v>4837.5</v>
      </c>
      <c r="G40" s="9">
        <f t="shared" si="2"/>
        <v>91912.5</v>
      </c>
      <c r="H40" s="13">
        <f t="shared" si="3"/>
        <v>45956.25</v>
      </c>
    </row>
    <row r="41" spans="2:8" s="2" customFormat="1" x14ac:dyDescent="0.3">
      <c r="B41" s="8">
        <v>45627</v>
      </c>
      <c r="C41" s="9" t="s">
        <v>9</v>
      </c>
      <c r="D41" s="9">
        <v>41530</v>
      </c>
      <c r="E41" s="9">
        <f t="shared" si="0"/>
        <v>207650</v>
      </c>
      <c r="F41" s="9">
        <f t="shared" si="1"/>
        <v>10382.5</v>
      </c>
      <c r="G41" s="9">
        <f t="shared" si="2"/>
        <v>197267.5</v>
      </c>
      <c r="H41" s="13">
        <f t="shared" si="3"/>
        <v>98633.75</v>
      </c>
    </row>
    <row r="42" spans="2:8" s="2" customFormat="1" x14ac:dyDescent="0.3">
      <c r="B42" s="8">
        <v>45658</v>
      </c>
      <c r="C42" s="9" t="s">
        <v>9</v>
      </c>
      <c r="D42" s="9">
        <v>31730</v>
      </c>
      <c r="E42" s="9">
        <f t="shared" si="0"/>
        <v>158650</v>
      </c>
      <c r="F42" s="9">
        <f t="shared" si="1"/>
        <v>7932.5</v>
      </c>
      <c r="G42" s="9">
        <f t="shared" si="2"/>
        <v>150717.5</v>
      </c>
      <c r="H42" s="13">
        <f t="shared" si="3"/>
        <v>75358.75</v>
      </c>
    </row>
    <row r="43" spans="2:8" s="2" customFormat="1" x14ac:dyDescent="0.3">
      <c r="B43" s="8">
        <v>45689</v>
      </c>
      <c r="C43" s="9" t="s">
        <v>9</v>
      </c>
      <c r="D43" s="9">
        <v>27980</v>
      </c>
      <c r="E43" s="9">
        <f t="shared" si="0"/>
        <v>139900</v>
      </c>
      <c r="F43" s="9">
        <f t="shared" si="1"/>
        <v>6995</v>
      </c>
      <c r="G43" s="9">
        <f t="shared" si="2"/>
        <v>132905</v>
      </c>
      <c r="H43" s="13">
        <f t="shared" si="3"/>
        <v>66452.5</v>
      </c>
    </row>
    <row r="44" spans="2:8" s="2" customFormat="1" x14ac:dyDescent="0.3">
      <c r="B44" s="8">
        <v>45717</v>
      </c>
      <c r="C44" s="9" t="s">
        <v>9</v>
      </c>
      <c r="D44" s="9">
        <v>29270</v>
      </c>
      <c r="E44" s="9">
        <f t="shared" si="0"/>
        <v>146350</v>
      </c>
      <c r="F44" s="9">
        <f t="shared" si="1"/>
        <v>7317.5</v>
      </c>
      <c r="G44" s="9">
        <f t="shared" si="2"/>
        <v>139032.5</v>
      </c>
      <c r="H44" s="13">
        <f t="shared" si="3"/>
        <v>69516.25</v>
      </c>
    </row>
    <row r="45" spans="2:8" s="2" customFormat="1" x14ac:dyDescent="0.3">
      <c r="B45" s="8">
        <v>45748</v>
      </c>
      <c r="C45" s="9" t="s">
        <v>9</v>
      </c>
      <c r="D45" s="9">
        <v>25172</v>
      </c>
      <c r="E45" s="9">
        <f t="shared" si="0"/>
        <v>125860</v>
      </c>
      <c r="F45" s="9">
        <f t="shared" si="1"/>
        <v>6293</v>
      </c>
      <c r="G45" s="9">
        <f t="shared" si="2"/>
        <v>119567</v>
      </c>
      <c r="H45" s="13">
        <f t="shared" si="3"/>
        <v>59783.5</v>
      </c>
    </row>
    <row r="46" spans="2:8" s="2" customFormat="1" x14ac:dyDescent="0.3">
      <c r="B46" s="8">
        <v>45778</v>
      </c>
      <c r="C46" s="9" t="s">
        <v>9</v>
      </c>
      <c r="D46" s="9">
        <v>3080</v>
      </c>
      <c r="E46" s="9">
        <f t="shared" si="0"/>
        <v>15400</v>
      </c>
      <c r="F46" s="9">
        <f t="shared" si="1"/>
        <v>770</v>
      </c>
      <c r="G46" s="9">
        <f t="shared" si="2"/>
        <v>14630</v>
      </c>
      <c r="H46" s="13">
        <f t="shared" si="3"/>
        <v>7315</v>
      </c>
    </row>
    <row r="47" spans="2:8" s="2" customFormat="1" x14ac:dyDescent="0.3">
      <c r="B47" s="8">
        <v>45809</v>
      </c>
      <c r="C47" s="9" t="s">
        <v>9</v>
      </c>
      <c r="D47" s="9">
        <v>0</v>
      </c>
      <c r="E47" s="9">
        <f t="shared" si="0"/>
        <v>0</v>
      </c>
      <c r="F47" s="9">
        <f t="shared" si="1"/>
        <v>0</v>
      </c>
      <c r="G47" s="9">
        <f t="shared" si="2"/>
        <v>0</v>
      </c>
      <c r="H47" s="13">
        <f t="shared" si="3"/>
        <v>0</v>
      </c>
    </row>
    <row r="48" spans="2:8" s="2" customFormat="1" x14ac:dyDescent="0.3">
      <c r="B48" s="8">
        <v>45839</v>
      </c>
      <c r="C48" s="9" t="s">
        <v>9</v>
      </c>
      <c r="D48" s="9">
        <v>0</v>
      </c>
      <c r="E48" s="9">
        <f t="shared" si="0"/>
        <v>0</v>
      </c>
      <c r="F48" s="9">
        <f t="shared" si="1"/>
        <v>0</v>
      </c>
      <c r="G48" s="9">
        <f t="shared" si="2"/>
        <v>0</v>
      </c>
      <c r="H48" s="13">
        <f t="shared" si="3"/>
        <v>0</v>
      </c>
    </row>
    <row r="49" spans="2:8" s="2" customFormat="1" x14ac:dyDescent="0.3">
      <c r="B49" s="8">
        <v>45870</v>
      </c>
      <c r="C49" s="9" t="s">
        <v>9</v>
      </c>
      <c r="D49" s="9">
        <v>3940</v>
      </c>
      <c r="E49" s="9">
        <f t="shared" si="0"/>
        <v>19700</v>
      </c>
      <c r="F49" s="9">
        <f t="shared" si="1"/>
        <v>985</v>
      </c>
      <c r="G49" s="9">
        <f t="shared" si="2"/>
        <v>18715</v>
      </c>
      <c r="H49" s="13">
        <f t="shared" si="3"/>
        <v>9357.5</v>
      </c>
    </row>
    <row r="50" spans="2:8" s="2" customFormat="1" x14ac:dyDescent="0.3">
      <c r="B50" s="8">
        <v>45901</v>
      </c>
      <c r="C50" s="9" t="s">
        <v>9</v>
      </c>
      <c r="D50" s="9">
        <v>24020</v>
      </c>
      <c r="E50" s="9">
        <f t="shared" si="0"/>
        <v>120100</v>
      </c>
      <c r="F50" s="9">
        <f t="shared" si="1"/>
        <v>6005</v>
      </c>
      <c r="G50" s="9">
        <f t="shared" si="2"/>
        <v>114095</v>
      </c>
      <c r="H50" s="13">
        <f t="shared" si="3"/>
        <v>57047.5</v>
      </c>
    </row>
    <row r="51" spans="2:8" s="2" customFormat="1" x14ac:dyDescent="0.3">
      <c r="B51" s="8">
        <v>45931</v>
      </c>
      <c r="C51" s="9" t="s">
        <v>9</v>
      </c>
      <c r="D51" s="9">
        <v>7330</v>
      </c>
      <c r="E51" s="9">
        <f t="shared" si="0"/>
        <v>36650</v>
      </c>
      <c r="F51" s="9">
        <f t="shared" si="1"/>
        <v>1832.5</v>
      </c>
      <c r="G51" s="9">
        <f t="shared" si="2"/>
        <v>34817.5</v>
      </c>
      <c r="H51" s="13">
        <f t="shared" si="3"/>
        <v>17408.75</v>
      </c>
    </row>
    <row r="52" spans="2:8" s="2" customFormat="1" x14ac:dyDescent="0.3">
      <c r="B52" s="8">
        <v>45962</v>
      </c>
      <c r="C52" s="9" t="s">
        <v>9</v>
      </c>
      <c r="D52" s="9">
        <v>21680</v>
      </c>
      <c r="E52" s="9">
        <f t="shared" si="0"/>
        <v>108400</v>
      </c>
      <c r="F52" s="9">
        <f t="shared" si="1"/>
        <v>5420</v>
      </c>
      <c r="G52" s="9">
        <f t="shared" si="2"/>
        <v>102980</v>
      </c>
      <c r="H52" s="13">
        <f t="shared" si="3"/>
        <v>51490</v>
      </c>
    </row>
    <row r="53" spans="2:8" s="2" customFormat="1" x14ac:dyDescent="0.3">
      <c r="B53" s="8">
        <v>45992</v>
      </c>
      <c r="C53" s="9" t="s">
        <v>9</v>
      </c>
      <c r="D53" s="9">
        <v>41620</v>
      </c>
      <c r="E53" s="9">
        <f t="shared" si="0"/>
        <v>208100</v>
      </c>
      <c r="F53" s="9">
        <f t="shared" si="1"/>
        <v>10405</v>
      </c>
      <c r="G53" s="9">
        <f t="shared" si="2"/>
        <v>197695</v>
      </c>
      <c r="H53" s="13">
        <f t="shared" si="3"/>
        <v>98847.5</v>
      </c>
    </row>
    <row r="54" spans="2:8" s="2" customFormat="1" x14ac:dyDescent="0.3">
      <c r="B54" s="8">
        <v>46023</v>
      </c>
      <c r="C54" s="9" t="s">
        <v>9</v>
      </c>
      <c r="D54" s="9">
        <v>27740</v>
      </c>
      <c r="E54" s="9">
        <f t="shared" si="0"/>
        <v>138700</v>
      </c>
      <c r="F54" s="9">
        <f t="shared" si="1"/>
        <v>6935</v>
      </c>
      <c r="G54" s="9">
        <f t="shared" si="2"/>
        <v>131765</v>
      </c>
      <c r="H54" s="13">
        <f t="shared" si="3"/>
        <v>65882.5</v>
      </c>
    </row>
    <row r="55" spans="2:8" s="2" customFormat="1" x14ac:dyDescent="0.3">
      <c r="B55" s="8">
        <v>46054</v>
      </c>
      <c r="C55" s="9" t="s">
        <v>9</v>
      </c>
      <c r="D55" s="9">
        <v>22240</v>
      </c>
      <c r="E55" s="9">
        <f t="shared" si="0"/>
        <v>111200</v>
      </c>
      <c r="F55" s="9">
        <f t="shared" si="1"/>
        <v>5560</v>
      </c>
      <c r="G55" s="9">
        <f t="shared" si="2"/>
        <v>105640</v>
      </c>
      <c r="H55" s="13">
        <f t="shared" si="3"/>
        <v>52820</v>
      </c>
    </row>
    <row r="56" spans="2:8" s="2" customFormat="1" x14ac:dyDescent="0.3">
      <c r="B56" s="8">
        <v>46082</v>
      </c>
      <c r="C56" s="9" t="s">
        <v>9</v>
      </c>
      <c r="D56" s="9">
        <v>29920</v>
      </c>
      <c r="E56" s="9">
        <f t="shared" si="0"/>
        <v>149600</v>
      </c>
      <c r="F56" s="9">
        <f t="shared" si="1"/>
        <v>7480</v>
      </c>
      <c r="G56" s="9">
        <f t="shared" si="2"/>
        <v>142120</v>
      </c>
      <c r="H56" s="13">
        <f t="shared" si="3"/>
        <v>71060</v>
      </c>
    </row>
    <row r="57" spans="2:8" s="2" customFormat="1" x14ac:dyDescent="0.3">
      <c r="B57" s="8">
        <v>46113</v>
      </c>
      <c r="C57" s="9" t="s">
        <v>9</v>
      </c>
      <c r="D57" s="9">
        <v>24120</v>
      </c>
      <c r="E57" s="9">
        <f t="shared" si="0"/>
        <v>120600</v>
      </c>
      <c r="F57" s="9">
        <f t="shared" si="1"/>
        <v>6030</v>
      </c>
      <c r="G57" s="9">
        <f t="shared" si="2"/>
        <v>114570</v>
      </c>
      <c r="H57" s="13">
        <f t="shared" si="3"/>
        <v>57285</v>
      </c>
    </row>
    <row r="58" spans="2:8" s="2" customFormat="1" ht="13.5" customHeight="1" x14ac:dyDescent="0.3">
      <c r="B58" s="8"/>
      <c r="C58" s="9"/>
      <c r="D58" s="9"/>
      <c r="E58" s="9"/>
      <c r="F58" s="9"/>
      <c r="G58" s="9"/>
      <c r="H58" s="13"/>
    </row>
    <row r="59" spans="2:8" s="2" customFormat="1" ht="14.5" thickBot="1" x14ac:dyDescent="0.35">
      <c r="B59" s="19"/>
      <c r="C59" s="20"/>
      <c r="D59" s="20"/>
      <c r="E59" s="20"/>
      <c r="F59" s="20"/>
      <c r="G59" s="20"/>
      <c r="H59" s="21"/>
    </row>
    <row r="60" spans="2:8" s="7" customFormat="1" ht="15" customHeight="1" thickBot="1" x14ac:dyDescent="0.35">
      <c r="B60" s="55" t="s">
        <v>10</v>
      </c>
      <c r="C60" s="60"/>
      <c r="D60" s="22">
        <f>SUM(D4:D59)</f>
        <v>957372</v>
      </c>
      <c r="E60" s="22"/>
      <c r="F60" s="22"/>
      <c r="G60" s="22"/>
      <c r="H60" s="23"/>
    </row>
    <row r="61" spans="2:8" s="2" customFormat="1" ht="14.5" thickBot="1" x14ac:dyDescent="0.35">
      <c r="B61" s="61" t="s">
        <v>11</v>
      </c>
      <c r="C61" s="62"/>
      <c r="D61" s="62"/>
      <c r="E61" s="62"/>
      <c r="F61" s="62"/>
      <c r="G61" s="63"/>
      <c r="H61" s="24">
        <f>+SUM(H4:H60)</f>
        <v>2273758.5</v>
      </c>
    </row>
    <row r="62" spans="2:8" s="2" customFormat="1" ht="14.5" thickBot="1" x14ac:dyDescent="0.35">
      <c r="B62" s="64" t="s">
        <v>12</v>
      </c>
      <c r="C62" s="65"/>
      <c r="D62" s="65"/>
      <c r="E62" s="65"/>
      <c r="F62" s="65"/>
      <c r="G62" s="66"/>
      <c r="H62" s="25">
        <v>122249</v>
      </c>
    </row>
    <row r="63" spans="2:8" s="3" customFormat="1" ht="14.5" thickBot="1" x14ac:dyDescent="0.35">
      <c r="B63" s="67" t="s">
        <v>13</v>
      </c>
      <c r="C63" s="68"/>
      <c r="D63" s="68"/>
      <c r="E63" s="68"/>
      <c r="F63" s="68"/>
      <c r="G63" s="68"/>
      <c r="H63" s="26">
        <f>+H62+H61</f>
        <v>2396007.5</v>
      </c>
    </row>
    <row r="64" spans="2:8" x14ac:dyDescent="0.3">
      <c r="B64" s="69" t="s">
        <v>14</v>
      </c>
      <c r="C64" s="70"/>
      <c r="D64" s="70"/>
      <c r="E64" s="70"/>
      <c r="F64" s="70"/>
      <c r="G64" s="71"/>
      <c r="H64" s="27">
        <f>+H116</f>
        <v>789716</v>
      </c>
    </row>
    <row r="65" spans="2:8" ht="15" customHeight="1" x14ac:dyDescent="0.3">
      <c r="B65" s="72" t="s">
        <v>15</v>
      </c>
      <c r="C65" s="73"/>
      <c r="D65" s="73"/>
      <c r="E65" s="73"/>
      <c r="F65" s="73"/>
      <c r="G65" s="74"/>
      <c r="H65" s="43">
        <f>H149</f>
        <v>527138.375</v>
      </c>
    </row>
    <row r="66" spans="2:8" ht="15" customHeight="1" thickBot="1" x14ac:dyDescent="0.35">
      <c r="B66" s="75"/>
      <c r="C66" s="76"/>
      <c r="D66" s="76"/>
      <c r="E66" s="76"/>
      <c r="F66" s="76"/>
      <c r="G66" s="77"/>
      <c r="H66" s="21"/>
    </row>
    <row r="67" spans="2:8" ht="15" customHeight="1" thickBot="1" x14ac:dyDescent="0.35">
      <c r="B67" s="61" t="s">
        <v>16</v>
      </c>
      <c r="C67" s="62"/>
      <c r="D67" s="62"/>
      <c r="E67" s="62"/>
      <c r="F67" s="62"/>
      <c r="G67" s="63"/>
      <c r="H67" s="24">
        <f>+SUM(H63:H66)</f>
        <v>3712861.875</v>
      </c>
    </row>
    <row r="68" spans="2:8" ht="15" customHeight="1" x14ac:dyDescent="0.3">
      <c r="B68" s="78"/>
      <c r="C68" s="79"/>
      <c r="D68" s="79"/>
      <c r="E68" s="79"/>
      <c r="F68" s="79"/>
      <c r="G68" s="80"/>
      <c r="H68" s="53"/>
    </row>
    <row r="69" spans="2:8" s="3" customFormat="1" x14ac:dyDescent="0.3">
      <c r="B69" s="81" t="s">
        <v>17</v>
      </c>
      <c r="C69" s="82"/>
      <c r="D69" s="82"/>
      <c r="E69" s="82"/>
      <c r="F69" s="82"/>
      <c r="G69" s="82"/>
      <c r="H69" s="16">
        <v>400000</v>
      </c>
    </row>
    <row r="70" spans="2:8" s="3" customFormat="1" x14ac:dyDescent="0.3">
      <c r="B70" s="58" t="s">
        <v>18</v>
      </c>
      <c r="C70" s="59"/>
      <c r="D70" s="59"/>
      <c r="E70" s="59"/>
      <c r="F70" s="59"/>
      <c r="G70" s="59"/>
      <c r="H70" s="29">
        <v>500000</v>
      </c>
    </row>
    <row r="71" spans="2:8" s="3" customFormat="1" x14ac:dyDescent="0.3">
      <c r="B71" s="58" t="s">
        <v>19</v>
      </c>
      <c r="C71" s="59"/>
      <c r="D71" s="59"/>
      <c r="E71" s="59"/>
      <c r="F71" s="59"/>
      <c r="G71" s="59"/>
      <c r="H71" s="29">
        <v>350000</v>
      </c>
    </row>
    <row r="72" spans="2:8" s="3" customFormat="1" x14ac:dyDescent="0.3">
      <c r="B72" s="58" t="s">
        <v>20</v>
      </c>
      <c r="C72" s="59"/>
      <c r="D72" s="59"/>
      <c r="E72" s="59"/>
      <c r="F72" s="59"/>
      <c r="G72" s="59"/>
      <c r="H72" s="29">
        <v>500000</v>
      </c>
    </row>
    <row r="73" spans="2:8" s="3" customFormat="1" x14ac:dyDescent="0.3">
      <c r="B73" s="58" t="s">
        <v>21</v>
      </c>
      <c r="C73" s="59"/>
      <c r="D73" s="59"/>
      <c r="E73" s="59"/>
      <c r="F73" s="59"/>
      <c r="G73" s="59"/>
      <c r="H73" s="29">
        <v>500000</v>
      </c>
    </row>
    <row r="74" spans="2:8" s="3" customFormat="1" x14ac:dyDescent="0.3">
      <c r="B74" s="58" t="s">
        <v>29</v>
      </c>
      <c r="C74" s="59"/>
      <c r="D74" s="59"/>
      <c r="E74" s="59"/>
      <c r="F74" s="59"/>
      <c r="G74" s="59"/>
      <c r="H74" s="29">
        <v>200000</v>
      </c>
    </row>
    <row r="75" spans="2:8" s="3" customFormat="1" x14ac:dyDescent="0.3">
      <c r="B75" s="91"/>
      <c r="C75" s="92"/>
      <c r="D75" s="92"/>
      <c r="E75" s="92"/>
      <c r="F75" s="92"/>
      <c r="G75" s="92"/>
      <c r="H75" s="30"/>
    </row>
    <row r="76" spans="2:8" ht="14.5" thickBot="1" x14ac:dyDescent="0.35">
      <c r="B76" s="89"/>
      <c r="C76" s="90"/>
      <c r="D76" s="90"/>
      <c r="E76" s="90"/>
      <c r="F76" s="90"/>
      <c r="G76" s="90"/>
      <c r="H76" s="31"/>
    </row>
    <row r="77" spans="2:8" ht="14.5" thickBot="1" x14ac:dyDescent="0.35">
      <c r="B77" s="89" t="s">
        <v>22</v>
      </c>
      <c r="C77" s="90"/>
      <c r="D77" s="90"/>
      <c r="E77" s="90"/>
      <c r="F77" s="90"/>
      <c r="G77" s="90"/>
      <c r="H77" s="31">
        <f>SUM(H69:H76)</f>
        <v>2450000</v>
      </c>
    </row>
    <row r="78" spans="2:8" s="3" customFormat="1" ht="14.5" thickBot="1" x14ac:dyDescent="0.35">
      <c r="B78" s="83" t="s">
        <v>23</v>
      </c>
      <c r="C78" s="84"/>
      <c r="D78" s="84"/>
      <c r="E78" s="84"/>
      <c r="F78" s="84"/>
      <c r="G78" s="85"/>
      <c r="H78" s="32">
        <f>+H67-H77</f>
        <v>1262861.875</v>
      </c>
    </row>
    <row r="79" spans="2:8" x14ac:dyDescent="0.3">
      <c r="B79" s="33"/>
      <c r="H79" s="34"/>
    </row>
    <row r="80" spans="2:8" x14ac:dyDescent="0.3">
      <c r="B80" s="33"/>
      <c r="H80" s="34"/>
    </row>
    <row r="81" spans="2:8" x14ac:dyDescent="0.3">
      <c r="B81" s="33"/>
      <c r="H81" s="34"/>
    </row>
    <row r="82" spans="2:8" ht="14.5" thickBot="1" x14ac:dyDescent="0.35">
      <c r="B82" s="86" t="s">
        <v>24</v>
      </c>
      <c r="C82" s="87"/>
      <c r="D82" s="87"/>
      <c r="E82" s="87"/>
      <c r="F82" s="87"/>
      <c r="G82" s="87"/>
      <c r="H82" s="88"/>
    </row>
    <row r="83" spans="2:8" ht="14.5" thickBot="1" x14ac:dyDescent="0.35">
      <c r="B83" s="35" t="s">
        <v>1</v>
      </c>
      <c r="C83" s="35" t="s">
        <v>25</v>
      </c>
      <c r="D83" s="36" t="s">
        <v>3</v>
      </c>
      <c r="E83" s="36" t="s">
        <v>4</v>
      </c>
      <c r="F83" s="36" t="s">
        <v>5</v>
      </c>
      <c r="G83" s="36" t="s">
        <v>6</v>
      </c>
      <c r="H83" s="37" t="s">
        <v>7</v>
      </c>
    </row>
    <row r="84" spans="2:8" x14ac:dyDescent="0.3">
      <c r="B84" s="38">
        <v>45200</v>
      </c>
      <c r="C84" s="39" t="s">
        <v>9</v>
      </c>
      <c r="D84" s="40">
        <v>18480</v>
      </c>
      <c r="E84" s="40">
        <f>+D84*2</f>
        <v>36960</v>
      </c>
      <c r="F84" s="40">
        <f>+E84*0.05</f>
        <v>1848</v>
      </c>
      <c r="G84" s="40">
        <f>+E84-F84</f>
        <v>35112</v>
      </c>
      <c r="H84" s="41">
        <f>+G84/2</f>
        <v>17556</v>
      </c>
    </row>
    <row r="85" spans="2:8" x14ac:dyDescent="0.3">
      <c r="B85" s="17">
        <v>45231</v>
      </c>
      <c r="C85" s="42" t="s">
        <v>9</v>
      </c>
      <c r="D85" s="18">
        <v>11760</v>
      </c>
      <c r="E85" s="18">
        <f>+D85*2</f>
        <v>23520</v>
      </c>
      <c r="F85" s="18">
        <f>+E85*0.05</f>
        <v>1176</v>
      </c>
      <c r="G85" s="18">
        <f>+E85-F85</f>
        <v>22344</v>
      </c>
      <c r="H85" s="43">
        <f>+G85/2</f>
        <v>11172</v>
      </c>
    </row>
    <row r="86" spans="2:8" x14ac:dyDescent="0.3">
      <c r="B86" s="17">
        <v>45261</v>
      </c>
      <c r="C86" s="42" t="s">
        <v>9</v>
      </c>
      <c r="D86" s="18">
        <v>16560</v>
      </c>
      <c r="E86" s="18">
        <f t="shared" ref="E86:E104" si="4">+D86*2</f>
        <v>33120</v>
      </c>
      <c r="F86" s="18">
        <f t="shared" ref="F86:F104" si="5">+E86*0.05</f>
        <v>1656</v>
      </c>
      <c r="G86" s="18">
        <f t="shared" ref="G86:G104" si="6">+E86-F86</f>
        <v>31464</v>
      </c>
      <c r="H86" s="43">
        <f t="shared" ref="H86:H104" si="7">+G86/2</f>
        <v>15732</v>
      </c>
    </row>
    <row r="87" spans="2:8" x14ac:dyDescent="0.3">
      <c r="B87" s="17">
        <v>45292</v>
      </c>
      <c r="C87" s="42" t="s">
        <v>9</v>
      </c>
      <c r="D87" s="44">
        <v>15600</v>
      </c>
      <c r="E87" s="18">
        <f t="shared" si="4"/>
        <v>31200</v>
      </c>
      <c r="F87" s="18">
        <f t="shared" si="5"/>
        <v>1560</v>
      </c>
      <c r="G87" s="18">
        <f t="shared" si="6"/>
        <v>29640</v>
      </c>
      <c r="H87" s="43">
        <f t="shared" si="7"/>
        <v>14820</v>
      </c>
    </row>
    <row r="88" spans="2:8" x14ac:dyDescent="0.3">
      <c r="B88" s="17">
        <v>45323</v>
      </c>
      <c r="C88" s="42" t="s">
        <v>9</v>
      </c>
      <c r="D88" s="9">
        <v>20420</v>
      </c>
      <c r="E88" s="18">
        <f t="shared" si="4"/>
        <v>40840</v>
      </c>
      <c r="F88" s="18">
        <f t="shared" si="5"/>
        <v>2042</v>
      </c>
      <c r="G88" s="18">
        <f t="shared" si="6"/>
        <v>38798</v>
      </c>
      <c r="H88" s="43">
        <f t="shared" si="7"/>
        <v>19399</v>
      </c>
    </row>
    <row r="89" spans="2:8" x14ac:dyDescent="0.3">
      <c r="B89" s="17">
        <v>45352</v>
      </c>
      <c r="C89" s="42" t="s">
        <v>9</v>
      </c>
      <c r="D89" s="9">
        <v>28100</v>
      </c>
      <c r="E89" s="18">
        <f t="shared" si="4"/>
        <v>56200</v>
      </c>
      <c r="F89" s="18">
        <f t="shared" si="5"/>
        <v>2810</v>
      </c>
      <c r="G89" s="18">
        <f t="shared" si="6"/>
        <v>53390</v>
      </c>
      <c r="H89" s="43">
        <f t="shared" si="7"/>
        <v>26695</v>
      </c>
    </row>
    <row r="90" spans="2:8" x14ac:dyDescent="0.3">
      <c r="B90" s="17">
        <v>45383</v>
      </c>
      <c r="C90" s="42" t="s">
        <v>9</v>
      </c>
      <c r="D90" s="9">
        <v>22100</v>
      </c>
      <c r="E90" s="18">
        <f t="shared" si="4"/>
        <v>44200</v>
      </c>
      <c r="F90" s="18">
        <f t="shared" si="5"/>
        <v>2210</v>
      </c>
      <c r="G90" s="18">
        <f t="shared" si="6"/>
        <v>41990</v>
      </c>
      <c r="H90" s="43">
        <f t="shared" si="7"/>
        <v>20995</v>
      </c>
    </row>
    <row r="91" spans="2:8" x14ac:dyDescent="0.3">
      <c r="B91" s="17">
        <v>45413</v>
      </c>
      <c r="C91" s="42" t="s">
        <v>9</v>
      </c>
      <c r="D91" s="9">
        <v>63360</v>
      </c>
      <c r="E91" s="18">
        <f t="shared" si="4"/>
        <v>126720</v>
      </c>
      <c r="F91" s="18">
        <f t="shared" si="5"/>
        <v>6336</v>
      </c>
      <c r="G91" s="18">
        <f t="shared" si="6"/>
        <v>120384</v>
      </c>
      <c r="H91" s="43">
        <f t="shared" si="7"/>
        <v>60192</v>
      </c>
    </row>
    <row r="92" spans="2:8" x14ac:dyDescent="0.3">
      <c r="B92" s="17">
        <v>45444</v>
      </c>
      <c r="C92" s="42" t="s">
        <v>9</v>
      </c>
      <c r="D92" s="9">
        <v>65520</v>
      </c>
      <c r="E92" s="18">
        <f t="shared" si="4"/>
        <v>131040</v>
      </c>
      <c r="F92" s="18">
        <f t="shared" si="5"/>
        <v>6552</v>
      </c>
      <c r="G92" s="18">
        <f t="shared" si="6"/>
        <v>124488</v>
      </c>
      <c r="H92" s="43">
        <f t="shared" si="7"/>
        <v>62244</v>
      </c>
    </row>
    <row r="93" spans="2:8" x14ac:dyDescent="0.3">
      <c r="B93" s="17">
        <v>45474</v>
      </c>
      <c r="C93" s="42" t="s">
        <v>9</v>
      </c>
      <c r="D93" s="18">
        <v>59060</v>
      </c>
      <c r="E93" s="18">
        <f t="shared" si="4"/>
        <v>118120</v>
      </c>
      <c r="F93" s="18">
        <f t="shared" si="5"/>
        <v>5906</v>
      </c>
      <c r="G93" s="18">
        <f t="shared" si="6"/>
        <v>112214</v>
      </c>
      <c r="H93" s="43">
        <f t="shared" si="7"/>
        <v>56107</v>
      </c>
    </row>
    <row r="94" spans="2:8" x14ac:dyDescent="0.3">
      <c r="B94" s="17">
        <v>45505</v>
      </c>
      <c r="C94" s="42" t="s">
        <v>9</v>
      </c>
      <c r="D94" s="18">
        <v>24960</v>
      </c>
      <c r="E94" s="18">
        <f t="shared" si="4"/>
        <v>49920</v>
      </c>
      <c r="F94" s="18">
        <f t="shared" si="5"/>
        <v>2496</v>
      </c>
      <c r="G94" s="18">
        <f t="shared" si="6"/>
        <v>47424</v>
      </c>
      <c r="H94" s="43">
        <f t="shared" si="7"/>
        <v>23712</v>
      </c>
    </row>
    <row r="95" spans="2:8" x14ac:dyDescent="0.3">
      <c r="B95" s="17">
        <v>45536</v>
      </c>
      <c r="C95" s="42" t="s">
        <v>9</v>
      </c>
      <c r="D95" s="18">
        <v>3840</v>
      </c>
      <c r="E95" s="18">
        <f t="shared" si="4"/>
        <v>7680</v>
      </c>
      <c r="F95" s="18">
        <f t="shared" si="5"/>
        <v>384</v>
      </c>
      <c r="G95" s="18">
        <f t="shared" si="6"/>
        <v>7296</v>
      </c>
      <c r="H95" s="43">
        <f t="shared" si="7"/>
        <v>3648</v>
      </c>
    </row>
    <row r="96" spans="2:8" x14ac:dyDescent="0.3">
      <c r="B96" s="17">
        <v>45566</v>
      </c>
      <c r="C96" s="42" t="s">
        <v>9</v>
      </c>
      <c r="D96" s="18">
        <v>10080</v>
      </c>
      <c r="E96" s="18">
        <f t="shared" si="4"/>
        <v>20160</v>
      </c>
      <c r="F96" s="18">
        <f t="shared" si="5"/>
        <v>1008</v>
      </c>
      <c r="G96" s="18">
        <f t="shared" si="6"/>
        <v>19152</v>
      </c>
      <c r="H96" s="43">
        <f t="shared" si="7"/>
        <v>9576</v>
      </c>
    </row>
    <row r="97" spans="2:8" x14ac:dyDescent="0.3">
      <c r="B97" s="17">
        <v>45597</v>
      </c>
      <c r="C97" s="42" t="s">
        <v>9</v>
      </c>
      <c r="D97" s="18">
        <v>6000</v>
      </c>
      <c r="E97" s="18">
        <f t="shared" si="4"/>
        <v>12000</v>
      </c>
      <c r="F97" s="18">
        <f t="shared" si="5"/>
        <v>600</v>
      </c>
      <c r="G97" s="18">
        <f t="shared" si="6"/>
        <v>11400</v>
      </c>
      <c r="H97" s="43">
        <f t="shared" si="7"/>
        <v>5700</v>
      </c>
    </row>
    <row r="98" spans="2:8" x14ac:dyDescent="0.3">
      <c r="B98" s="17">
        <v>45627</v>
      </c>
      <c r="C98" s="42" t="s">
        <v>9</v>
      </c>
      <c r="D98" s="18">
        <v>44640</v>
      </c>
      <c r="E98" s="18">
        <f t="shared" si="4"/>
        <v>89280</v>
      </c>
      <c r="F98" s="18">
        <f t="shared" si="5"/>
        <v>4464</v>
      </c>
      <c r="G98" s="18">
        <f t="shared" si="6"/>
        <v>84816</v>
      </c>
      <c r="H98" s="43">
        <f t="shared" si="7"/>
        <v>42408</v>
      </c>
    </row>
    <row r="99" spans="2:8" x14ac:dyDescent="0.3">
      <c r="B99" s="17">
        <v>45658</v>
      </c>
      <c r="C99" s="42" t="s">
        <v>9</v>
      </c>
      <c r="D99" s="18">
        <v>44880</v>
      </c>
      <c r="E99" s="18">
        <f t="shared" si="4"/>
        <v>89760</v>
      </c>
      <c r="F99" s="18">
        <f t="shared" si="5"/>
        <v>4488</v>
      </c>
      <c r="G99" s="18">
        <f t="shared" si="6"/>
        <v>85272</v>
      </c>
      <c r="H99" s="43">
        <f t="shared" si="7"/>
        <v>42636</v>
      </c>
    </row>
    <row r="100" spans="2:8" x14ac:dyDescent="0.3">
      <c r="B100" s="17">
        <v>45689</v>
      </c>
      <c r="C100" s="42" t="s">
        <v>9</v>
      </c>
      <c r="D100" s="18">
        <v>35760</v>
      </c>
      <c r="E100" s="18">
        <f t="shared" si="4"/>
        <v>71520</v>
      </c>
      <c r="F100" s="18">
        <f t="shared" si="5"/>
        <v>3576</v>
      </c>
      <c r="G100" s="18">
        <f t="shared" si="6"/>
        <v>67944</v>
      </c>
      <c r="H100" s="43">
        <f t="shared" si="7"/>
        <v>33972</v>
      </c>
    </row>
    <row r="101" spans="2:8" x14ac:dyDescent="0.3">
      <c r="B101" s="17">
        <v>45717</v>
      </c>
      <c r="C101" s="42" t="s">
        <v>9</v>
      </c>
      <c r="D101" s="18">
        <v>42480</v>
      </c>
      <c r="E101" s="18">
        <f t="shared" si="4"/>
        <v>84960</v>
      </c>
      <c r="F101" s="18">
        <f t="shared" si="5"/>
        <v>4248</v>
      </c>
      <c r="G101" s="18">
        <f t="shared" si="6"/>
        <v>80712</v>
      </c>
      <c r="H101" s="43">
        <f t="shared" si="7"/>
        <v>40356</v>
      </c>
    </row>
    <row r="102" spans="2:8" x14ac:dyDescent="0.3">
      <c r="B102" s="17">
        <v>45748</v>
      </c>
      <c r="C102" s="42" t="s">
        <v>9</v>
      </c>
      <c r="D102" s="18">
        <v>20160</v>
      </c>
      <c r="E102" s="18">
        <f t="shared" si="4"/>
        <v>40320</v>
      </c>
      <c r="F102" s="18">
        <f t="shared" si="5"/>
        <v>2016</v>
      </c>
      <c r="G102" s="18">
        <f t="shared" si="6"/>
        <v>38304</v>
      </c>
      <c r="H102" s="43">
        <f t="shared" si="7"/>
        <v>19152</v>
      </c>
    </row>
    <row r="103" spans="2:8" x14ac:dyDescent="0.3">
      <c r="B103" s="17">
        <v>45778</v>
      </c>
      <c r="C103" s="42" t="s">
        <v>9</v>
      </c>
      <c r="D103" s="18">
        <v>23280</v>
      </c>
      <c r="E103" s="18">
        <f t="shared" si="4"/>
        <v>46560</v>
      </c>
      <c r="F103" s="18">
        <f t="shared" si="5"/>
        <v>2328</v>
      </c>
      <c r="G103" s="18">
        <f t="shared" si="6"/>
        <v>44232</v>
      </c>
      <c r="H103" s="43">
        <f t="shared" si="7"/>
        <v>22116</v>
      </c>
    </row>
    <row r="104" spans="2:8" x14ac:dyDescent="0.3">
      <c r="B104" s="17">
        <v>45809</v>
      </c>
      <c r="C104" s="42" t="s">
        <v>9</v>
      </c>
      <c r="D104" s="18">
        <v>5040</v>
      </c>
      <c r="E104" s="18">
        <f t="shared" si="4"/>
        <v>10080</v>
      </c>
      <c r="F104" s="18">
        <f t="shared" si="5"/>
        <v>504</v>
      </c>
      <c r="G104" s="18">
        <f t="shared" si="6"/>
        <v>9576</v>
      </c>
      <c r="H104" s="43">
        <f t="shared" si="7"/>
        <v>4788</v>
      </c>
    </row>
    <row r="105" spans="2:8" x14ac:dyDescent="0.3">
      <c r="B105" s="17"/>
      <c r="C105" s="42"/>
      <c r="D105" s="18"/>
      <c r="E105" s="18"/>
      <c r="F105" s="18"/>
      <c r="G105" s="18"/>
      <c r="H105" s="43"/>
    </row>
    <row r="106" spans="2:8" x14ac:dyDescent="0.3">
      <c r="B106" s="45"/>
      <c r="C106" s="46"/>
      <c r="D106" s="47"/>
      <c r="E106" s="47"/>
      <c r="F106" s="47"/>
      <c r="G106" s="47"/>
      <c r="H106" s="48"/>
    </row>
    <row r="107" spans="2:8" x14ac:dyDescent="0.3">
      <c r="B107" s="45"/>
      <c r="C107" s="46"/>
      <c r="D107" s="47"/>
      <c r="E107" s="47"/>
      <c r="F107" s="47"/>
      <c r="G107" s="47"/>
      <c r="H107" s="48"/>
    </row>
    <row r="108" spans="2:8" x14ac:dyDescent="0.3">
      <c r="B108" s="17">
        <v>45505</v>
      </c>
      <c r="C108" s="42" t="s">
        <v>26</v>
      </c>
      <c r="D108" s="18">
        <v>53540</v>
      </c>
      <c r="E108" s="18">
        <f t="shared" ref="E108:E111" si="8">+D108*2</f>
        <v>107080</v>
      </c>
      <c r="F108" s="18">
        <f t="shared" ref="F108:F111" si="9">+E108*0.05</f>
        <v>5354</v>
      </c>
      <c r="G108" s="18">
        <f t="shared" ref="G108:G111" si="10">+E108-F108</f>
        <v>101726</v>
      </c>
      <c r="H108" s="43">
        <f t="shared" ref="H108:H111" si="11">+G108/2</f>
        <v>50863</v>
      </c>
    </row>
    <row r="109" spans="2:8" x14ac:dyDescent="0.3">
      <c r="B109" s="17">
        <v>45536</v>
      </c>
      <c r="C109" s="42" t="s">
        <v>26</v>
      </c>
      <c r="D109" s="18">
        <v>85480</v>
      </c>
      <c r="E109" s="18">
        <f t="shared" si="8"/>
        <v>170960</v>
      </c>
      <c r="F109" s="18">
        <f t="shared" si="9"/>
        <v>8548</v>
      </c>
      <c r="G109" s="18">
        <f t="shared" si="10"/>
        <v>162412</v>
      </c>
      <c r="H109" s="43">
        <f t="shared" si="11"/>
        <v>81206</v>
      </c>
    </row>
    <row r="110" spans="2:8" x14ac:dyDescent="0.3">
      <c r="B110" s="17">
        <v>45566</v>
      </c>
      <c r="C110" s="42" t="s">
        <v>26</v>
      </c>
      <c r="D110" s="18">
        <v>64340</v>
      </c>
      <c r="E110" s="18">
        <f t="shared" si="8"/>
        <v>128680</v>
      </c>
      <c r="F110" s="18">
        <f t="shared" si="9"/>
        <v>6434</v>
      </c>
      <c r="G110" s="18">
        <f t="shared" si="10"/>
        <v>122246</v>
      </c>
      <c r="H110" s="43">
        <f t="shared" si="11"/>
        <v>61123</v>
      </c>
    </row>
    <row r="111" spans="2:8" x14ac:dyDescent="0.3">
      <c r="B111" s="17">
        <v>45597</v>
      </c>
      <c r="C111" s="42" t="s">
        <v>26</v>
      </c>
      <c r="D111" s="18">
        <v>45840</v>
      </c>
      <c r="E111" s="18">
        <f t="shared" si="8"/>
        <v>91680</v>
      </c>
      <c r="F111" s="18">
        <f t="shared" si="9"/>
        <v>4584</v>
      </c>
      <c r="G111" s="18">
        <f t="shared" si="10"/>
        <v>87096</v>
      </c>
      <c r="H111" s="43">
        <f t="shared" si="11"/>
        <v>43548</v>
      </c>
    </row>
    <row r="112" spans="2:8" x14ac:dyDescent="0.3">
      <c r="B112" s="17"/>
      <c r="C112" s="42"/>
      <c r="D112" s="18"/>
      <c r="E112" s="18"/>
      <c r="F112" s="18"/>
      <c r="G112" s="18"/>
      <c r="H112" s="43"/>
    </row>
    <row r="113" spans="2:8" x14ac:dyDescent="0.3">
      <c r="B113" s="17"/>
      <c r="C113" s="42"/>
      <c r="D113" s="18"/>
      <c r="E113" s="18"/>
      <c r="F113" s="18"/>
      <c r="G113" s="18"/>
      <c r="H113" s="43"/>
    </row>
    <row r="114" spans="2:8" x14ac:dyDescent="0.3">
      <c r="B114" s="45"/>
      <c r="C114" s="46"/>
      <c r="D114" s="47"/>
      <c r="E114" s="47"/>
      <c r="F114" s="47"/>
      <c r="G114" s="47"/>
      <c r="H114" s="48"/>
    </row>
    <row r="115" spans="2:8" ht="14.5" thickBot="1" x14ac:dyDescent="0.35">
      <c r="B115" s="19"/>
      <c r="C115" s="28"/>
      <c r="D115" s="20"/>
      <c r="E115" s="20"/>
      <c r="F115" s="20"/>
      <c r="G115" s="20"/>
      <c r="H115" s="21"/>
    </row>
    <row r="116" spans="2:8" ht="14.5" thickBot="1" x14ac:dyDescent="0.35">
      <c r="B116" s="55" t="s">
        <v>27</v>
      </c>
      <c r="C116" s="60"/>
      <c r="D116" s="22">
        <f>+SUM(D84:D115)</f>
        <v>831280</v>
      </c>
      <c r="E116" s="22">
        <f>+SUM(E84:E115)</f>
        <v>1662560</v>
      </c>
      <c r="F116" s="22">
        <f>+SUM(F84:F115)</f>
        <v>83128</v>
      </c>
      <c r="G116" s="22">
        <f>+SUM(G84:G115)</f>
        <v>1579432</v>
      </c>
      <c r="H116" s="23">
        <f>+SUM(H84:H115)</f>
        <v>789716</v>
      </c>
    </row>
    <row r="117" spans="2:8" x14ac:dyDescent="0.3">
      <c r="B117" s="2"/>
      <c r="C117" s="2"/>
      <c r="D117" s="2"/>
      <c r="E117" s="2"/>
      <c r="F117" s="2"/>
      <c r="G117" s="2"/>
    </row>
    <row r="119" spans="2:8" ht="14.5" thickBot="1" x14ac:dyDescent="0.35"/>
    <row r="120" spans="2:8" ht="14.5" thickBot="1" x14ac:dyDescent="0.35">
      <c r="B120" s="55" t="s">
        <v>28</v>
      </c>
      <c r="C120" s="56"/>
      <c r="D120" s="56"/>
      <c r="E120" s="56"/>
      <c r="F120" s="56"/>
      <c r="G120" s="56"/>
      <c r="H120" s="57"/>
    </row>
    <row r="121" spans="2:8" ht="14.5" thickBot="1" x14ac:dyDescent="0.35">
      <c r="B121" s="35" t="s">
        <v>1</v>
      </c>
      <c r="C121" s="35" t="s">
        <v>25</v>
      </c>
      <c r="D121" s="36" t="s">
        <v>3</v>
      </c>
      <c r="E121" s="36" t="s">
        <v>4</v>
      </c>
      <c r="F121" s="36" t="s">
        <v>5</v>
      </c>
      <c r="G121" s="36" t="s">
        <v>6</v>
      </c>
      <c r="H121" s="37" t="s">
        <v>7</v>
      </c>
    </row>
    <row r="122" spans="2:8" x14ac:dyDescent="0.3">
      <c r="B122" s="38">
        <v>45406</v>
      </c>
      <c r="C122" s="39" t="s">
        <v>9</v>
      </c>
      <c r="D122" s="40">
        <v>16747</v>
      </c>
      <c r="E122" s="40">
        <f>+D122*5</f>
        <v>83735</v>
      </c>
      <c r="F122" s="40">
        <f>+E122*0.05</f>
        <v>4186.75</v>
      </c>
      <c r="G122" s="40">
        <f>+E122-F122</f>
        <v>79548.25</v>
      </c>
      <c r="H122" s="54">
        <f>+G122/2</f>
        <v>39774.125</v>
      </c>
    </row>
    <row r="123" spans="2:8" x14ac:dyDescent="0.3">
      <c r="B123" s="17">
        <v>45436</v>
      </c>
      <c r="C123" s="42" t="s">
        <v>9</v>
      </c>
      <c r="D123" s="18">
        <v>17365</v>
      </c>
      <c r="E123" s="18">
        <f>+D123*5</f>
        <v>86825</v>
      </c>
      <c r="F123" s="18">
        <f>+E123*0.05</f>
        <v>4341.25</v>
      </c>
      <c r="G123" s="18">
        <f>+E123-F123</f>
        <v>82483.75</v>
      </c>
      <c r="H123" s="29">
        <f>+G123/2</f>
        <v>41241.875</v>
      </c>
    </row>
    <row r="124" spans="2:8" x14ac:dyDescent="0.3">
      <c r="B124" s="17">
        <v>45467</v>
      </c>
      <c r="C124" s="42" t="s">
        <v>9</v>
      </c>
      <c r="D124" s="18">
        <v>9610</v>
      </c>
      <c r="E124" s="18">
        <f t="shared" ref="E124:E146" si="12">+D124*5</f>
        <v>48050</v>
      </c>
      <c r="F124" s="18">
        <f t="shared" ref="F124:F142" si="13">+E124*0.05</f>
        <v>2402.5</v>
      </c>
      <c r="G124" s="18">
        <f t="shared" ref="G124:G142" si="14">+E124-F124</f>
        <v>45647.5</v>
      </c>
      <c r="H124" s="29">
        <f t="shared" ref="H124:H142" si="15">+G124/2</f>
        <v>22823.75</v>
      </c>
    </row>
    <row r="125" spans="2:8" x14ac:dyDescent="0.3">
      <c r="B125" s="17">
        <v>45497</v>
      </c>
      <c r="C125" s="42" t="s">
        <v>9</v>
      </c>
      <c r="D125" s="44">
        <v>13560</v>
      </c>
      <c r="E125" s="18">
        <f t="shared" si="12"/>
        <v>67800</v>
      </c>
      <c r="F125" s="18">
        <f t="shared" si="13"/>
        <v>3390</v>
      </c>
      <c r="G125" s="18">
        <f t="shared" si="14"/>
        <v>64410</v>
      </c>
      <c r="H125" s="29">
        <f t="shared" si="15"/>
        <v>32205</v>
      </c>
    </row>
    <row r="126" spans="2:8" x14ac:dyDescent="0.3">
      <c r="B126" s="17">
        <v>45528</v>
      </c>
      <c r="C126" s="42" t="s">
        <v>9</v>
      </c>
      <c r="D126" s="9">
        <v>4000</v>
      </c>
      <c r="E126" s="18">
        <f t="shared" si="12"/>
        <v>20000</v>
      </c>
      <c r="F126" s="18">
        <f t="shared" si="13"/>
        <v>1000</v>
      </c>
      <c r="G126" s="18">
        <f t="shared" si="14"/>
        <v>19000</v>
      </c>
      <c r="H126" s="29">
        <f t="shared" si="15"/>
        <v>9500</v>
      </c>
    </row>
    <row r="127" spans="2:8" x14ac:dyDescent="0.3">
      <c r="B127" s="17">
        <v>45559</v>
      </c>
      <c r="C127" s="42" t="s">
        <v>9</v>
      </c>
      <c r="D127" s="9">
        <v>1750</v>
      </c>
      <c r="E127" s="18">
        <f t="shared" si="12"/>
        <v>8750</v>
      </c>
      <c r="F127" s="18">
        <f t="shared" si="13"/>
        <v>437.5</v>
      </c>
      <c r="G127" s="18">
        <f t="shared" si="14"/>
        <v>8312.5</v>
      </c>
      <c r="H127" s="29">
        <f t="shared" si="15"/>
        <v>4156.25</v>
      </c>
    </row>
    <row r="128" spans="2:8" x14ac:dyDescent="0.3">
      <c r="B128" s="17">
        <v>45589</v>
      </c>
      <c r="C128" s="42" t="s">
        <v>9</v>
      </c>
      <c r="D128" s="9">
        <v>5340</v>
      </c>
      <c r="E128" s="18">
        <f t="shared" si="12"/>
        <v>26700</v>
      </c>
      <c r="F128" s="18">
        <f t="shared" si="13"/>
        <v>1335</v>
      </c>
      <c r="G128" s="18">
        <f t="shared" si="14"/>
        <v>25365</v>
      </c>
      <c r="H128" s="29">
        <f t="shared" si="15"/>
        <v>12682.5</v>
      </c>
    </row>
    <row r="129" spans="2:8" x14ac:dyDescent="0.3">
      <c r="B129" s="17">
        <v>45620</v>
      </c>
      <c r="C129" s="42" t="s">
        <v>9</v>
      </c>
      <c r="D129" s="9">
        <v>0</v>
      </c>
      <c r="E129" s="18">
        <f t="shared" si="12"/>
        <v>0</v>
      </c>
      <c r="F129" s="18">
        <f t="shared" si="13"/>
        <v>0</v>
      </c>
      <c r="G129" s="18">
        <f t="shared" si="14"/>
        <v>0</v>
      </c>
      <c r="H129" s="29">
        <f t="shared" si="15"/>
        <v>0</v>
      </c>
    </row>
    <row r="130" spans="2:8" x14ac:dyDescent="0.3">
      <c r="B130" s="17">
        <v>45650</v>
      </c>
      <c r="C130" s="42" t="s">
        <v>9</v>
      </c>
      <c r="D130" s="9">
        <v>4820</v>
      </c>
      <c r="E130" s="18">
        <f t="shared" si="12"/>
        <v>24100</v>
      </c>
      <c r="F130" s="18">
        <f t="shared" si="13"/>
        <v>1205</v>
      </c>
      <c r="G130" s="18">
        <f t="shared" si="14"/>
        <v>22895</v>
      </c>
      <c r="H130" s="29">
        <f t="shared" si="15"/>
        <v>11447.5</v>
      </c>
    </row>
    <row r="131" spans="2:8" x14ac:dyDescent="0.3">
      <c r="B131" s="17">
        <v>45681</v>
      </c>
      <c r="C131" s="42" t="s">
        <v>9</v>
      </c>
      <c r="D131" s="18">
        <v>12444</v>
      </c>
      <c r="E131" s="18">
        <f t="shared" si="12"/>
        <v>62220</v>
      </c>
      <c r="F131" s="18">
        <f t="shared" si="13"/>
        <v>3111</v>
      </c>
      <c r="G131" s="18">
        <f t="shared" si="14"/>
        <v>59109</v>
      </c>
      <c r="H131" s="29">
        <f t="shared" si="15"/>
        <v>29554.5</v>
      </c>
    </row>
    <row r="132" spans="2:8" x14ac:dyDescent="0.3">
      <c r="B132" s="17">
        <v>45712</v>
      </c>
      <c r="C132" s="42" t="s">
        <v>9</v>
      </c>
      <c r="D132" s="18">
        <v>16520</v>
      </c>
      <c r="E132" s="18">
        <f t="shared" si="12"/>
        <v>82600</v>
      </c>
      <c r="F132" s="18">
        <f t="shared" si="13"/>
        <v>4130</v>
      </c>
      <c r="G132" s="18">
        <f t="shared" si="14"/>
        <v>78470</v>
      </c>
      <c r="H132" s="29">
        <f t="shared" si="15"/>
        <v>39235</v>
      </c>
    </row>
    <row r="133" spans="2:8" x14ac:dyDescent="0.3">
      <c r="B133" s="17">
        <v>45740</v>
      </c>
      <c r="C133" s="42" t="s">
        <v>9</v>
      </c>
      <c r="D133" s="18">
        <v>20476</v>
      </c>
      <c r="E133" s="18">
        <f t="shared" si="12"/>
        <v>102380</v>
      </c>
      <c r="F133" s="18">
        <f t="shared" si="13"/>
        <v>5119</v>
      </c>
      <c r="G133" s="18">
        <f t="shared" si="14"/>
        <v>97261</v>
      </c>
      <c r="H133" s="29">
        <f t="shared" si="15"/>
        <v>48630.5</v>
      </c>
    </row>
    <row r="134" spans="2:8" x14ac:dyDescent="0.3">
      <c r="B134" s="17">
        <v>45771</v>
      </c>
      <c r="C134" s="42" t="s">
        <v>9</v>
      </c>
      <c r="D134" s="18">
        <v>8600</v>
      </c>
      <c r="E134" s="18">
        <f t="shared" si="12"/>
        <v>43000</v>
      </c>
      <c r="F134" s="18">
        <f t="shared" si="13"/>
        <v>2150</v>
      </c>
      <c r="G134" s="18">
        <f t="shared" si="14"/>
        <v>40850</v>
      </c>
      <c r="H134" s="29">
        <f t="shared" si="15"/>
        <v>20425</v>
      </c>
    </row>
    <row r="135" spans="2:8" x14ac:dyDescent="0.3">
      <c r="B135" s="17">
        <v>45801</v>
      </c>
      <c r="C135" s="42" t="s">
        <v>9</v>
      </c>
      <c r="D135" s="18">
        <v>11180</v>
      </c>
      <c r="E135" s="18">
        <f t="shared" si="12"/>
        <v>55900</v>
      </c>
      <c r="F135" s="18">
        <f t="shared" si="13"/>
        <v>2795</v>
      </c>
      <c r="G135" s="18">
        <f t="shared" si="14"/>
        <v>53105</v>
      </c>
      <c r="H135" s="29">
        <f t="shared" si="15"/>
        <v>26552.5</v>
      </c>
    </row>
    <row r="136" spans="2:8" x14ac:dyDescent="0.3">
      <c r="B136" s="17">
        <v>45832</v>
      </c>
      <c r="C136" s="42" t="s">
        <v>9</v>
      </c>
      <c r="D136" s="18">
        <v>1080</v>
      </c>
      <c r="E136" s="18">
        <f t="shared" si="12"/>
        <v>5400</v>
      </c>
      <c r="F136" s="18">
        <f t="shared" si="13"/>
        <v>270</v>
      </c>
      <c r="G136" s="18">
        <f t="shared" si="14"/>
        <v>5130</v>
      </c>
      <c r="H136" s="29">
        <f t="shared" si="15"/>
        <v>2565</v>
      </c>
    </row>
    <row r="137" spans="2:8" x14ac:dyDescent="0.3">
      <c r="B137" s="17">
        <v>45862</v>
      </c>
      <c r="C137" s="42" t="s">
        <v>9</v>
      </c>
      <c r="D137" s="18">
        <v>5680</v>
      </c>
      <c r="E137" s="18">
        <f t="shared" si="12"/>
        <v>28400</v>
      </c>
      <c r="F137" s="18">
        <f t="shared" si="13"/>
        <v>1420</v>
      </c>
      <c r="G137" s="18">
        <f t="shared" si="14"/>
        <v>26980</v>
      </c>
      <c r="H137" s="29">
        <f t="shared" si="15"/>
        <v>13490</v>
      </c>
    </row>
    <row r="138" spans="2:8" x14ac:dyDescent="0.3">
      <c r="B138" s="17">
        <v>45893</v>
      </c>
      <c r="C138" s="42" t="s">
        <v>9</v>
      </c>
      <c r="D138" s="18">
        <v>1140</v>
      </c>
      <c r="E138" s="18">
        <f t="shared" si="12"/>
        <v>5700</v>
      </c>
      <c r="F138" s="18">
        <f t="shared" ref="F138:F141" si="16">+E138*0.05</f>
        <v>285</v>
      </c>
      <c r="G138" s="18">
        <f t="shared" ref="G138:G141" si="17">+E138-F138</f>
        <v>5415</v>
      </c>
      <c r="H138" s="29">
        <f t="shared" ref="H138:H141" si="18">+G138/2</f>
        <v>2707.5</v>
      </c>
    </row>
    <row r="139" spans="2:8" x14ac:dyDescent="0.3">
      <c r="B139" s="17">
        <v>45924</v>
      </c>
      <c r="C139" s="42" t="s">
        <v>9</v>
      </c>
      <c r="D139" s="18">
        <v>0</v>
      </c>
      <c r="E139" s="18">
        <f t="shared" si="12"/>
        <v>0</v>
      </c>
      <c r="F139" s="18">
        <f t="shared" si="16"/>
        <v>0</v>
      </c>
      <c r="G139" s="18">
        <f t="shared" si="17"/>
        <v>0</v>
      </c>
      <c r="H139" s="29">
        <f t="shared" si="18"/>
        <v>0</v>
      </c>
    </row>
    <row r="140" spans="2:8" x14ac:dyDescent="0.3">
      <c r="B140" s="17">
        <v>45954</v>
      </c>
      <c r="C140" s="42" t="s">
        <v>9</v>
      </c>
      <c r="D140" s="18">
        <v>0</v>
      </c>
      <c r="E140" s="18">
        <f t="shared" si="12"/>
        <v>0</v>
      </c>
      <c r="F140" s="18">
        <f t="shared" si="16"/>
        <v>0</v>
      </c>
      <c r="G140" s="18">
        <f t="shared" si="17"/>
        <v>0</v>
      </c>
      <c r="H140" s="29">
        <f t="shared" si="18"/>
        <v>0</v>
      </c>
    </row>
    <row r="141" spans="2:8" x14ac:dyDescent="0.3">
      <c r="B141" s="17">
        <v>45985</v>
      </c>
      <c r="C141" s="42" t="s">
        <v>9</v>
      </c>
      <c r="D141" s="18">
        <v>5300</v>
      </c>
      <c r="E141" s="18">
        <f t="shared" si="12"/>
        <v>26500</v>
      </c>
      <c r="F141" s="18">
        <f t="shared" si="16"/>
        <v>1325</v>
      </c>
      <c r="G141" s="18">
        <f t="shared" si="17"/>
        <v>25175</v>
      </c>
      <c r="H141" s="29">
        <f t="shared" si="18"/>
        <v>12587.5</v>
      </c>
    </row>
    <row r="142" spans="2:8" x14ac:dyDescent="0.3">
      <c r="B142" s="17">
        <v>46015</v>
      </c>
      <c r="C142" s="42" t="s">
        <v>9</v>
      </c>
      <c r="D142" s="18">
        <v>11460</v>
      </c>
      <c r="E142" s="18">
        <f t="shared" si="12"/>
        <v>57300</v>
      </c>
      <c r="F142" s="18">
        <f t="shared" si="13"/>
        <v>2865</v>
      </c>
      <c r="G142" s="18">
        <f t="shared" si="14"/>
        <v>54435</v>
      </c>
      <c r="H142" s="29">
        <f t="shared" si="15"/>
        <v>27217.5</v>
      </c>
    </row>
    <row r="143" spans="2:8" x14ac:dyDescent="0.3">
      <c r="B143" s="17">
        <v>46046</v>
      </c>
      <c r="C143" s="42" t="s">
        <v>9</v>
      </c>
      <c r="D143" s="18">
        <v>9800</v>
      </c>
      <c r="E143" s="18">
        <f t="shared" si="12"/>
        <v>49000</v>
      </c>
      <c r="F143" s="18">
        <f t="shared" ref="F143:F146" si="19">+E143*0.05</f>
        <v>2450</v>
      </c>
      <c r="G143" s="18">
        <f t="shared" ref="G143:G146" si="20">+E143-F143</f>
        <v>46550</v>
      </c>
      <c r="H143" s="29">
        <f t="shared" ref="H143:H146" si="21">+G143/2</f>
        <v>23275</v>
      </c>
    </row>
    <row r="144" spans="2:8" x14ac:dyDescent="0.3">
      <c r="B144" s="17">
        <v>46077</v>
      </c>
      <c r="C144" s="42" t="s">
        <v>9</v>
      </c>
      <c r="D144" s="18">
        <v>27790</v>
      </c>
      <c r="E144" s="18">
        <f t="shared" si="12"/>
        <v>138950</v>
      </c>
      <c r="F144" s="18">
        <f t="shared" si="19"/>
        <v>6947.5</v>
      </c>
      <c r="G144" s="18">
        <f t="shared" si="20"/>
        <v>132002.5</v>
      </c>
      <c r="H144" s="29">
        <f t="shared" si="21"/>
        <v>66001.25</v>
      </c>
    </row>
    <row r="145" spans="2:8" x14ac:dyDescent="0.3">
      <c r="B145" s="17">
        <v>46105</v>
      </c>
      <c r="C145" s="42" t="s">
        <v>9</v>
      </c>
      <c r="D145" s="18">
        <v>10355</v>
      </c>
      <c r="E145" s="18">
        <f t="shared" si="12"/>
        <v>51775</v>
      </c>
      <c r="F145" s="18">
        <f t="shared" si="19"/>
        <v>2588.75</v>
      </c>
      <c r="G145" s="18">
        <f t="shared" si="20"/>
        <v>49186.25</v>
      </c>
      <c r="H145" s="29">
        <f t="shared" si="21"/>
        <v>24593.125</v>
      </c>
    </row>
    <row r="146" spans="2:8" x14ac:dyDescent="0.3">
      <c r="B146" s="17">
        <v>46136</v>
      </c>
      <c r="C146" s="42" t="s">
        <v>9</v>
      </c>
      <c r="D146" s="18">
        <v>6936</v>
      </c>
      <c r="E146" s="18">
        <f t="shared" si="12"/>
        <v>34680</v>
      </c>
      <c r="F146" s="18">
        <f t="shared" si="19"/>
        <v>1734</v>
      </c>
      <c r="G146" s="18">
        <f t="shared" si="20"/>
        <v>32946</v>
      </c>
      <c r="H146" s="43">
        <f t="shared" si="21"/>
        <v>16473</v>
      </c>
    </row>
    <row r="147" spans="2:8" x14ac:dyDescent="0.3">
      <c r="B147" s="17"/>
      <c r="C147" s="42"/>
      <c r="D147" s="18"/>
      <c r="E147" s="18"/>
      <c r="F147" s="18"/>
      <c r="G147" s="18"/>
      <c r="H147" s="43"/>
    </row>
    <row r="148" spans="2:8" ht="14.5" thickBot="1" x14ac:dyDescent="0.35">
      <c r="B148" s="49"/>
      <c r="C148" s="50"/>
      <c r="D148" s="20"/>
      <c r="E148" s="20"/>
      <c r="F148" s="20"/>
      <c r="G148" s="20"/>
      <c r="H148" s="21"/>
    </row>
    <row r="149" spans="2:8" s="3" customFormat="1" ht="14.5" thickBot="1" x14ac:dyDescent="0.35">
      <c r="B149" s="51"/>
      <c r="C149" s="52" t="s">
        <v>27</v>
      </c>
      <c r="D149" s="22">
        <f>SUM(D122:D148)</f>
        <v>221953</v>
      </c>
      <c r="E149" s="22"/>
      <c r="F149" s="22"/>
      <c r="G149" s="22"/>
      <c r="H149" s="23">
        <f>SUM(H122:H148)</f>
        <v>527138.375</v>
      </c>
    </row>
  </sheetData>
  <mergeCells count="23">
    <mergeCell ref="B77:G77"/>
    <mergeCell ref="B71:G71"/>
    <mergeCell ref="B72:G72"/>
    <mergeCell ref="B73:G73"/>
    <mergeCell ref="B75:G75"/>
    <mergeCell ref="B76:G76"/>
    <mergeCell ref="B74:G74"/>
    <mergeCell ref="B120:H120"/>
    <mergeCell ref="B70:G70"/>
    <mergeCell ref="B2:H2"/>
    <mergeCell ref="B60:C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8:G78"/>
    <mergeCell ref="B82:H82"/>
    <mergeCell ref="B116:C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  Gupta</dc:creator>
  <cp:lastModifiedBy>BRN INFRASTRUCTURES PVT LTD</cp:lastModifiedBy>
  <dcterms:created xsi:type="dcterms:W3CDTF">2026-02-09T10:50:45Z</dcterms:created>
  <dcterms:modified xsi:type="dcterms:W3CDTF">2026-05-07T07:35:36Z</dcterms:modified>
</cp:coreProperties>
</file>